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105" windowWidth="16740" windowHeight="11700" tabRatio="662"/>
  </bookViews>
  <sheets>
    <sheet name="Summary" sheetId="9" r:id="rId1"/>
    <sheet name="Tree planting" sheetId="2" r:id="rId2"/>
    <sheet name="Consultants" sheetId="3" r:id="rId3"/>
    <sheet name="Fencing" sheetId="4" r:id="rId4"/>
    <sheet name="Herbicides" sheetId="5" r:id="rId5"/>
    <sheet name="Deer Management" sheetId="1" r:id="rId6"/>
    <sheet name="Other Expenditure" sheetId="8" r:id="rId7"/>
    <sheet name=" Income" sheetId="11" r:id="rId8"/>
    <sheet name="Sheet1" sheetId="12" r:id="rId9"/>
  </sheets>
  <definedNames>
    <definedName name="_xlnm._FilterDatabase" localSheetId="6" hidden="1">'Other Expenditure'!$A$3:$WTF$32</definedName>
  </definedNames>
  <calcPr calcId="145621"/>
</workbook>
</file>

<file path=xl/calcChain.xml><?xml version="1.0" encoding="utf-8"?>
<calcChain xmlns="http://schemas.openxmlformats.org/spreadsheetml/2006/main">
  <c r="H42" i="11" l="1"/>
  <c r="F28" i="11"/>
  <c r="J25" i="9"/>
  <c r="I23" i="9"/>
  <c r="D29" i="2"/>
  <c r="D19" i="3"/>
  <c r="G17" i="4"/>
  <c r="D10" i="5"/>
  <c r="F14" i="1"/>
  <c r="F33" i="8"/>
</calcChain>
</file>

<file path=xl/sharedStrings.xml><?xml version="1.0" encoding="utf-8"?>
<sst xmlns="http://schemas.openxmlformats.org/spreadsheetml/2006/main" count="697" uniqueCount="190">
  <si>
    <t>A12504</t>
  </si>
  <si>
    <t>Grounds Maintenance</t>
  </si>
  <si>
    <t>06091</t>
  </si>
  <si>
    <t>A12-A Tree For Every Resident</t>
  </si>
  <si>
    <t>515979</t>
  </si>
  <si>
    <t>Cost centre</t>
  </si>
  <si>
    <t>Cost centre description</t>
  </si>
  <si>
    <t>Account</t>
  </si>
  <si>
    <t>Account description</t>
  </si>
  <si>
    <t>Reference</t>
  </si>
  <si>
    <t>Date</t>
  </si>
  <si>
    <t>Amount</t>
  </si>
  <si>
    <t>Year</t>
  </si>
  <si>
    <t>Period</t>
  </si>
  <si>
    <t>Description</t>
  </si>
  <si>
    <t>516439</t>
  </si>
  <si>
    <t>3571282</t>
  </si>
  <si>
    <t>GRANITE CITY WOODLANDS</t>
  </si>
  <si>
    <t>3643382</t>
  </si>
  <si>
    <t>3810867</t>
  </si>
  <si>
    <t>unknown - Tree For Every Resid</t>
  </si>
  <si>
    <t>4147491</t>
  </si>
  <si>
    <t>unknown - Project management C</t>
  </si>
  <si>
    <t>4225251</t>
  </si>
  <si>
    <t>4251836</t>
  </si>
  <si>
    <t xml:space="preserve">unknown - Tullos Hill-Interim </t>
  </si>
  <si>
    <t>4305706</t>
  </si>
  <si>
    <t>unknown - Tree For Every Citiz</t>
  </si>
  <si>
    <t>4551106</t>
  </si>
  <si>
    <t>A211525-SERVICE-unknown - Tullos Hill-Project management fees</t>
  </si>
  <si>
    <t>521962</t>
  </si>
  <si>
    <t>525196</t>
  </si>
  <si>
    <t>3624277</t>
  </si>
  <si>
    <t>GRANITE CITY FOREST PH 1</t>
  </si>
  <si>
    <t>273891</t>
  </si>
  <si>
    <t>4035287</t>
  </si>
  <si>
    <t>4143720</t>
  </si>
  <si>
    <t>unknown - Deer Fencing for Tre</t>
  </si>
  <si>
    <t>4152137</t>
  </si>
  <si>
    <t xml:space="preserve">unknown - Application of Kerb </t>
  </si>
  <si>
    <t>4160574</t>
  </si>
  <si>
    <t>unknown - Tullos Hill-Tree For</t>
  </si>
  <si>
    <t>4226164</t>
  </si>
  <si>
    <t>4251813</t>
  </si>
  <si>
    <t>4251851</t>
  </si>
  <si>
    <t>4251830</t>
  </si>
  <si>
    <t>4308737</t>
  </si>
  <si>
    <t>4410434</t>
  </si>
  <si>
    <t>unknown - Tullos Hill-Rabbit f</t>
  </si>
  <si>
    <t>4490170</t>
  </si>
  <si>
    <t xml:space="preserve">A202473-SERVICE-unknown - Tullos Hill-Supply and erection of </t>
  </si>
  <si>
    <t>4490168</t>
  </si>
  <si>
    <t>A202476-SERVICE-unknown - Tree For Every Citizen Phase 2 site</t>
  </si>
  <si>
    <t>4753768</t>
  </si>
  <si>
    <t xml:space="preserve">A255195-SERVICE-unknown - Tullos Hill-Maintenance replanting </t>
  </si>
  <si>
    <t>4753775</t>
  </si>
  <si>
    <t>A255189-SERVICE-unknown - Tree For Every Citizen Phase 2 site</t>
  </si>
  <si>
    <t>4184598</t>
  </si>
  <si>
    <t>unknown - Bracke Planting/Rota</t>
  </si>
  <si>
    <t>DULNAIN BRIDGE PLANT LTD</t>
  </si>
  <si>
    <t>4214688</t>
  </si>
  <si>
    <t>4253329</t>
  </si>
  <si>
    <t>4253327</t>
  </si>
  <si>
    <t>unknown - Tree For Every citiz</t>
  </si>
  <si>
    <t>4337809</t>
  </si>
  <si>
    <t>4337848</t>
  </si>
  <si>
    <t>4406624</t>
  </si>
  <si>
    <t>4465145</t>
  </si>
  <si>
    <t xml:space="preserve">A191825-SERVICE-unknown - Tullos Hill-Final Payment-Planting </t>
  </si>
  <si>
    <t>4940239</t>
  </si>
  <si>
    <t>A294323-SERVICE-unknown - Tullos Hill-Supply and installation</t>
  </si>
  <si>
    <t>4174194</t>
  </si>
  <si>
    <t>SASINE ANSWERS/OFFICIAL FEES TULLOS HILL</t>
  </si>
  <si>
    <t>unknown - TM FORESTRY
To supp</t>
  </si>
  <si>
    <t>WORK AT LOCHINCH</t>
  </si>
  <si>
    <t>3616341</t>
  </si>
  <si>
    <t>PHASE 1 WOODLAND CREATION PROG</t>
  </si>
  <si>
    <t>3652218</t>
  </si>
  <si>
    <t>unknown - DULNAIN BRIDGE PLANT</t>
  </si>
  <si>
    <t>DATE OF SUPPLY:- 25TH AUGUST 2</t>
  </si>
  <si>
    <t>IDT - RECEIPT 102679/1-480522</t>
  </si>
  <si>
    <t>489543</t>
  </si>
  <si>
    <t>503279</t>
  </si>
  <si>
    <t>Tree for every resident</t>
  </si>
  <si>
    <t>507055</t>
  </si>
  <si>
    <t>PART REVERSAL FC489543</t>
  </si>
  <si>
    <t>508711</t>
  </si>
  <si>
    <t>Grant - Tree For Every Citizen</t>
  </si>
  <si>
    <t>4134644</t>
  </si>
  <si>
    <t>unknown - Tree for every citiz</t>
  </si>
  <si>
    <t>DATE OF SUPPLY 28TH MARCH 2012</t>
  </si>
  <si>
    <t>306562</t>
  </si>
  <si>
    <t>FORESTRY COMMISSION</t>
  </si>
  <si>
    <t>4172714</t>
  </si>
  <si>
    <t>519391</t>
  </si>
  <si>
    <t>Tree For Every Citizen</t>
  </si>
  <si>
    <t>4323625</t>
  </si>
  <si>
    <t>unknown - Gorse Clearance Tull</t>
  </si>
  <si>
    <t>unknown - Tullos Hill Acess Im</t>
  </si>
  <si>
    <t>525250</t>
  </si>
  <si>
    <t>TO CPPG026</t>
  </si>
  <si>
    <t>TO CPPG027</t>
  </si>
  <si>
    <t>526696</t>
  </si>
  <si>
    <t>TREE FOR EVEY CITIZEN</t>
  </si>
  <si>
    <t>4482724</t>
  </si>
  <si>
    <t>A189866-SERVICE-unknown - Tullos Hill Bat SurveyRequisitioned</t>
  </si>
  <si>
    <t>4477370</t>
  </si>
  <si>
    <t>A194530-SERVICE-unknown - Tullos Hill-Supply of 3 Kissing gat</t>
  </si>
  <si>
    <t>527758</t>
  </si>
  <si>
    <t>CCA107104 CHQ</t>
  </si>
  <si>
    <t>527908</t>
  </si>
  <si>
    <t>SCOTTISH GOVERNMENT</t>
  </si>
  <si>
    <t>529376</t>
  </si>
  <si>
    <t>GRANT FROM S.GOVERNMENT</t>
  </si>
  <si>
    <t>529888</t>
  </si>
  <si>
    <t>SCOTTISH GOVT 081013</t>
  </si>
  <si>
    <t>A225690-SERVICE-unknown - Tullos Hill-Access Improvement Work</t>
  </si>
  <si>
    <t>4656285</t>
  </si>
  <si>
    <t>A234988-SERVICE-unknown - Tree For Every Citizen-Phase 2 site</t>
  </si>
  <si>
    <t>4656284</t>
  </si>
  <si>
    <t>A234991-SERVICE-unknown - Tree For Every Citizen-Tullos Hill-</t>
  </si>
  <si>
    <t>532169</t>
  </si>
  <si>
    <t>TULLOS HILL THRESHOLD SIGNS</t>
  </si>
  <si>
    <t>533662</t>
  </si>
  <si>
    <t>TULLOS HILL INTERPRETATION PANELS</t>
  </si>
  <si>
    <t>4732253</t>
  </si>
  <si>
    <t>A248300-SERVICE-unknown - Supply materials and construct gran</t>
  </si>
  <si>
    <t>534444</t>
  </si>
  <si>
    <t>SCOT GOV RURAL PRIORITIES</t>
  </si>
  <si>
    <t>535505</t>
  </si>
  <si>
    <t>TREE FOR EVERY CITIZEN GRANT FR A12503 99314</t>
  </si>
  <si>
    <t>4814690</t>
  </si>
  <si>
    <t>A268414-SERVICE-unknown - 13mm drill bit (400mm long) Requisi</t>
  </si>
  <si>
    <t>A268414-SERVICE-unknown - Timber connectors (13mm) Requisitio</t>
  </si>
  <si>
    <t>A268414-SERVICE-unknown - 150mm M12 Coach screws Requisitione</t>
  </si>
  <si>
    <t>A268414-SERVICE-unknown - Coach bolts 200mm x 12mm Requisitio</t>
  </si>
  <si>
    <t>4820362</t>
  </si>
  <si>
    <t>A268420-SERVICE-unknown - Pressure treated sawn timber 2000mm</t>
  </si>
  <si>
    <t>A268420-SERVICE-unknown - Pressure treated sawn timber 4800mm</t>
  </si>
  <si>
    <t>4841411</t>
  </si>
  <si>
    <t>A268428-SERVICE-unknown - Post fix Requisitioned by Ian Talbo</t>
  </si>
  <si>
    <t>4856875</t>
  </si>
  <si>
    <t>TIMBER CONNECTORS</t>
  </si>
  <si>
    <t>Tree planting</t>
  </si>
  <si>
    <t>Consultants</t>
  </si>
  <si>
    <t>Fencing</t>
  </si>
  <si>
    <t>Herbicides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</si>
  <si>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</si>
  <si>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</si>
  <si>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</si>
  <si>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</si>
  <si>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</si>
  <si>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</si>
  <si>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</si>
  <si>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</si>
  <si>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Total</t>
  </si>
  <si>
    <t>Transaction type</t>
  </si>
  <si>
    <t>449902</t>
  </si>
  <si>
    <t>GL CASHBOOK RECEIPT</t>
  </si>
  <si>
    <t>Aberdeen City council</t>
  </si>
  <si>
    <t>450365</t>
  </si>
  <si>
    <t>GL JOURNAL</t>
  </si>
  <si>
    <t>CORR 449902</t>
  </si>
  <si>
    <t>450367</t>
  </si>
  <si>
    <t>PL INVOICE</t>
  </si>
  <si>
    <t xml:space="preserve"> </t>
  </si>
  <si>
    <t>SL INVOICE</t>
  </si>
  <si>
    <t>Other Expenditure</t>
  </si>
  <si>
    <t>P-11 DEER MGT.</t>
  </si>
  <si>
    <t>p12 deer mgt</t>
  </si>
  <si>
    <t>apr-sep</t>
  </si>
  <si>
    <t xml:space="preserve">OCT-MAR </t>
  </si>
  <si>
    <t>Tree Planting</t>
  </si>
  <si>
    <t>cfa archaeology survey work at tullos hill</t>
  </si>
  <si>
    <t>Tree for Every Citizen Cost Summary</t>
  </si>
  <si>
    <t>1898845</t>
  </si>
  <si>
    <t xml:space="preserve"> Income</t>
  </si>
  <si>
    <t>Deer Management</t>
  </si>
  <si>
    <t xml:space="preserve">SUSTAINABLE GARDEN &amp; TREE PROJECTS </t>
  </si>
  <si>
    <t>Income</t>
  </si>
  <si>
    <t>total from sheets excluding the income sheet</t>
  </si>
  <si>
    <t>other expenditure</t>
  </si>
  <si>
    <t>deer culling</t>
  </si>
  <si>
    <t>herbicides</t>
  </si>
  <si>
    <t>fencing</t>
  </si>
  <si>
    <t>consultants</t>
  </si>
  <si>
    <t>tree planting</t>
  </si>
  <si>
    <t>TOTAL</t>
  </si>
  <si>
    <t>plus grant returned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</si>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</sst>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#0.00;\-#0.00"/>
    <numFmt numFmtId="166" formatCode="#0;\-#0"/>
    <numFmt numFmtId="167" formatCode="[Blue]#,##0.00;[Red]\-#,##0.00"/>
    <numFmt numFmtId="168" formatCode="#,##0;[Red]#,##0,\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Dialog.plain"/>
    </font>
    <font>
      <sz val="11"/>
      <color theme="1"/>
      <name val="Calibri"/>
      <family val="2"/>
      <scheme val="minor"/>
    </font>
    <font>
      <b/>
      <sz val="12"/>
      <name val="Dialog.plain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alog.plain"/>
    </font>
    <font>
      <b/>
      <sz val="12"/>
      <color theme="1"/>
      <name val="Dialog.plain"/>
    </font>
    <font>
      <sz val="11"/>
      <color theme="1"/>
      <name val="Dialog.plain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0" fillId="2" borderId="0" xfId="0" applyFill="1"/>
    <xf numFmtId="40" fontId="2" fillId="0" borderId="0" xfId="0" applyNumberFormat="1" applyFont="1"/>
    <xf numFmtId="40" fontId="0" fillId="0" borderId="0" xfId="0" applyNumberFormat="1"/>
    <xf numFmtId="14" fontId="2" fillId="0" borderId="0" xfId="0" applyNumberFormat="1" applyFont="1"/>
    <xf numFmtId="14" fontId="0" fillId="0" borderId="0" xfId="0" applyNumberFormat="1"/>
    <xf numFmtId="168" fontId="0" fillId="0" borderId="0" xfId="1" applyNumberFormat="1" applyFont="1"/>
    <xf numFmtId="40" fontId="2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167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4" fontId="2" fillId="0" borderId="0" xfId="0" applyNumberFormat="1" applyFont="1" applyFill="1"/>
    <xf numFmtId="0" fontId="7" fillId="0" borderId="0" xfId="0" applyFont="1" applyFill="1"/>
    <xf numFmtId="38" fontId="0" fillId="0" borderId="0" xfId="1" applyNumberFormat="1" applyFont="1"/>
    <xf numFmtId="44" fontId="0" fillId="0" borderId="0" xfId="0" applyNumberFormat="1"/>
    <xf numFmtId="166" fontId="1" fillId="0" borderId="0" xfId="0" applyNumberFormat="1" applyFont="1" applyFill="1"/>
    <xf numFmtId="0" fontId="7" fillId="0" borderId="0" xfId="0" applyFont="1" applyFill="1" applyAlignment="1">
      <alignment horizontal="left"/>
    </xf>
    <xf numFmtId="40" fontId="7" fillId="0" borderId="0" xfId="0" applyNumberFormat="1" applyFont="1" applyFill="1"/>
    <xf numFmtId="40" fontId="0" fillId="0" borderId="0" xfId="0" applyNumberFormat="1" applyFill="1"/>
    <xf numFmtId="0" fontId="10" fillId="0" borderId="0" xfId="0" applyFont="1" applyFill="1"/>
    <xf numFmtId="0" fontId="10" fillId="4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2" xfId="0" applyFont="1" applyFill="1" applyBorder="1"/>
    <xf numFmtId="0" fontId="2" fillId="0" borderId="2" xfId="0" applyFont="1" applyBorder="1"/>
    <xf numFmtId="14" fontId="2" fillId="0" borderId="2" xfId="0" applyNumberFormat="1" applyFont="1" applyBorder="1"/>
    <xf numFmtId="40" fontId="2" fillId="0" borderId="2" xfId="0" applyNumberFormat="1" applyFont="1" applyBorder="1"/>
    <xf numFmtId="40" fontId="2" fillId="0" borderId="5" xfId="0" applyNumberFormat="1" applyFont="1" applyBorder="1"/>
    <xf numFmtId="40" fontId="4" fillId="0" borderId="2" xfId="0" applyNumberFormat="1" applyFont="1" applyBorder="1"/>
    <xf numFmtId="0" fontId="0" fillId="0" borderId="2" xfId="0" applyBorder="1"/>
    <xf numFmtId="0" fontId="1" fillId="4" borderId="2" xfId="0" applyFont="1" applyFill="1" applyBorder="1"/>
    <xf numFmtId="14" fontId="1" fillId="4" borderId="2" xfId="0" applyNumberFormat="1" applyFont="1" applyFill="1" applyBorder="1"/>
    <xf numFmtId="40" fontId="1" fillId="4" borderId="2" xfId="0" applyNumberFormat="1" applyFont="1" applyFill="1" applyBorder="1"/>
    <xf numFmtId="0" fontId="10" fillId="4" borderId="5" xfId="0" applyFont="1" applyFill="1" applyBorder="1"/>
    <xf numFmtId="14" fontId="2" fillId="0" borderId="2" xfId="0" applyNumberFormat="1" applyFont="1" applyFill="1" applyBorder="1"/>
    <xf numFmtId="39" fontId="2" fillId="0" borderId="2" xfId="0" applyNumberFormat="1" applyFont="1" applyFill="1" applyBorder="1"/>
    <xf numFmtId="39" fontId="4" fillId="0" borderId="2" xfId="0" applyNumberFormat="1" applyFont="1" applyFill="1" applyBorder="1"/>
    <xf numFmtId="0" fontId="1" fillId="4" borderId="2" xfId="0" applyFont="1" applyFill="1" applyBorder="1" applyAlignment="1">
      <alignment wrapText="1"/>
    </xf>
    <xf numFmtId="0" fontId="4" fillId="0" borderId="2" xfId="0" applyFont="1" applyBorder="1"/>
    <xf numFmtId="164" fontId="2" fillId="0" borderId="2" xfId="0" applyNumberFormat="1" applyFont="1" applyFill="1" applyBorder="1"/>
    <xf numFmtId="0" fontId="9" fillId="0" borderId="2" xfId="0" applyFont="1" applyFill="1" applyBorder="1"/>
    <xf numFmtId="0" fontId="2" fillId="0" borderId="2" xfId="0" applyFont="1" applyFill="1" applyBorder="1" applyAlignment="1">
      <alignment horizontal="left"/>
    </xf>
    <xf numFmtId="166" fontId="6" fillId="0" borderId="2" xfId="0" applyNumberFormat="1" applyFont="1" applyFill="1" applyBorder="1"/>
    <xf numFmtId="164" fontId="2" fillId="0" borderId="2" xfId="0" applyNumberFormat="1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40" fontId="8" fillId="0" borderId="2" xfId="0" applyNumberFormat="1" applyFont="1" applyFill="1" applyBorder="1"/>
    <xf numFmtId="40" fontId="4" fillId="0" borderId="2" xfId="0" applyNumberFormat="1" applyFont="1" applyFill="1" applyBorder="1"/>
    <xf numFmtId="0" fontId="10" fillId="4" borderId="2" xfId="0" applyNumberFormat="1" applyFont="1" applyFill="1" applyBorder="1"/>
    <xf numFmtId="0" fontId="0" fillId="0" borderId="2" xfId="0" applyNumberFormat="1" applyFont="1" applyFill="1" applyBorder="1"/>
    <xf numFmtId="0" fontId="1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5" fillId="0" borderId="2" xfId="0" applyFont="1" applyFill="1" applyBorder="1"/>
    <xf numFmtId="0" fontId="1" fillId="0" borderId="4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39" fontId="0" fillId="0" borderId="0" xfId="0" applyNumberFormat="1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FF00FF"/>
      <color rgb="FF2E23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topLeftCell="A8" zoomScale="115" zoomScaleNormal="115" workbookViewId="0">
      <selection activeCell="I23" sqref="I23"/>
    </sheetView>
  </sheetViews>
  <sheetFormatPr defaultRowHeight="15"/>
  <cols>
    <col min="1" max="1" width="24.42578125" style="4" bestFit="1" customWidth="1"/>
    <col min="5" max="5" width="13.85546875" customWidth="1"/>
    <col min="6" max="6" width="12.5703125" bestFit="1" customWidth="1"/>
    <col min="7" max="7" width="13.28515625" bestFit="1" customWidth="1"/>
    <col min="8" max="8" width="16.42578125" customWidth="1"/>
    <col min="9" max="9" width="12.5703125" bestFit="1" customWidth="1"/>
    <col min="10" max="10" width="13.28515625" bestFit="1" customWidth="1"/>
  </cols>
  <sheetData>
    <row r="1" spans="1:10" ht="15.75">
      <c r="A1" s="71" t="s">
        <v>174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65"/>
      <c r="B2" s="70" t="s">
        <v>12</v>
      </c>
      <c r="C2" s="70"/>
      <c r="D2" s="70"/>
      <c r="E2" s="70"/>
      <c r="F2" s="70"/>
      <c r="G2" s="70"/>
      <c r="H2" s="70"/>
      <c r="I2" s="70"/>
      <c r="J2" s="66"/>
    </row>
    <row r="3" spans="1:10">
      <c r="A3" s="67"/>
      <c r="B3" s="68" t="s">
        <v>147</v>
      </c>
      <c r="C3" s="68" t="s">
        <v>148</v>
      </c>
      <c r="D3" s="68" t="s">
        <v>149</v>
      </c>
      <c r="E3" s="68" t="s">
        <v>150</v>
      </c>
      <c r="F3" s="68" t="s">
        <v>151</v>
      </c>
      <c r="G3" s="68" t="s">
        <v>152</v>
      </c>
      <c r="H3" s="68" t="s">
        <v>153</v>
      </c>
      <c r="I3" s="68" t="s">
        <v>154</v>
      </c>
      <c r="J3" s="68" t="s">
        <v>155</v>
      </c>
    </row>
    <row r="5" spans="1:10">
      <c r="A5" s="5" t="s">
        <v>143</v>
      </c>
      <c r="B5" s="15"/>
      <c r="C5" s="15"/>
      <c r="D5" s="15"/>
      <c r="E5" s="15">
        <v>22886</v>
      </c>
      <c r="F5" s="15">
        <v>7125</v>
      </c>
      <c r="G5" s="15">
        <v>145901.50999999998</v>
      </c>
      <c r="H5" s="15">
        <v>38041.699999999997</v>
      </c>
      <c r="I5" s="15">
        <v>17262.75</v>
      </c>
      <c r="J5" s="25">
        <v>231216.95999999996</v>
      </c>
    </row>
    <row r="6" spans="1:10">
      <c r="A6" s="5" t="s">
        <v>144</v>
      </c>
      <c r="B6" s="15"/>
      <c r="C6" s="15"/>
      <c r="D6" s="15"/>
      <c r="E6" s="15">
        <v>42400</v>
      </c>
      <c r="F6" s="15">
        <v>16150</v>
      </c>
      <c r="G6" s="15">
        <v>17265.5</v>
      </c>
      <c r="H6" s="15">
        <v>5000</v>
      </c>
      <c r="I6" s="15"/>
      <c r="J6" s="25">
        <v>80815.5</v>
      </c>
    </row>
    <row r="7" spans="1:10">
      <c r="A7" s="5" t="s">
        <v>145</v>
      </c>
      <c r="B7" s="15"/>
      <c r="C7" s="15"/>
      <c r="D7" s="15"/>
      <c r="E7" s="15"/>
      <c r="F7" s="15">
        <v>17652.97</v>
      </c>
      <c r="G7" s="15">
        <v>22490</v>
      </c>
      <c r="H7" s="15">
        <v>664.08</v>
      </c>
      <c r="I7" s="15"/>
      <c r="J7" s="25">
        <v>40807.050000000003</v>
      </c>
    </row>
    <row r="8" spans="1:10">
      <c r="A8" s="5" t="s">
        <v>146</v>
      </c>
      <c r="B8" s="15"/>
      <c r="C8" s="15"/>
      <c r="D8" s="15"/>
      <c r="E8" s="15"/>
      <c r="F8" s="15">
        <v>6273</v>
      </c>
      <c r="G8" s="15"/>
      <c r="H8" s="15">
        <v>3586.5</v>
      </c>
      <c r="I8" s="15">
        <v>5836.85</v>
      </c>
      <c r="J8" s="25">
        <v>15696.35</v>
      </c>
    </row>
    <row r="9" spans="1:10">
      <c r="A9" s="5" t="s">
        <v>177</v>
      </c>
      <c r="B9" s="15"/>
      <c r="C9" s="15"/>
      <c r="D9" s="15"/>
      <c r="E9" s="15"/>
      <c r="F9" s="15">
        <v>6748.5400000000009</v>
      </c>
      <c r="G9" s="15">
        <v>7395.2800000000007</v>
      </c>
      <c r="H9" s="15"/>
      <c r="I9" s="15"/>
      <c r="J9" s="25">
        <v>14143.820000000002</v>
      </c>
    </row>
    <row r="10" spans="1:10">
      <c r="A10" s="5" t="s">
        <v>167</v>
      </c>
      <c r="B10" s="15"/>
      <c r="C10" s="15"/>
      <c r="D10" s="15"/>
      <c r="E10" s="12">
        <v>125727.6</v>
      </c>
      <c r="G10" s="15">
        <v>34065</v>
      </c>
      <c r="H10" s="15">
        <v>28009.86</v>
      </c>
      <c r="I10" s="15">
        <v>196.48</v>
      </c>
      <c r="J10" s="25">
        <v>187999</v>
      </c>
    </row>
    <row r="11" spans="1:10">
      <c r="A11" s="17" t="s">
        <v>176</v>
      </c>
      <c r="B11" s="15"/>
      <c r="C11" s="15"/>
      <c r="D11" s="25"/>
      <c r="E11" s="12">
        <v>-201774.35</v>
      </c>
      <c r="F11" s="25">
        <v>-14151</v>
      </c>
      <c r="G11" s="25">
        <v>-6808.41</v>
      </c>
      <c r="H11" s="25">
        <v>-119891.84</v>
      </c>
      <c r="I11" s="25">
        <v>-122447.86</v>
      </c>
      <c r="J11" s="25">
        <v>-465073.35</v>
      </c>
    </row>
    <row r="12" spans="1:10" ht="15.75" customHeight="1">
      <c r="A12" s="3" t="s">
        <v>155</v>
      </c>
      <c r="B12" s="6">
        <v>0</v>
      </c>
      <c r="C12" s="6">
        <v>0</v>
      </c>
      <c r="D12" s="6">
        <v>0</v>
      </c>
      <c r="E12" s="6">
        <v>-10760.75</v>
      </c>
      <c r="F12" s="6">
        <v>39798.410000000003</v>
      </c>
      <c r="G12" s="6">
        <v>220308.87999999998</v>
      </c>
      <c r="H12" s="6">
        <v>-44589</v>
      </c>
      <c r="I12" s="6">
        <v>-99152</v>
      </c>
      <c r="J12" s="6">
        <v>105605</v>
      </c>
    </row>
    <row r="17" spans="4:10" ht="15.75">
      <c r="D17" t="s">
        <v>180</v>
      </c>
      <c r="H17" t="s">
        <v>181</v>
      </c>
      <c r="I17" s="29">
        <v>187998.94000000003</v>
      </c>
      <c r="J17" s="26"/>
    </row>
    <row r="18" spans="4:10">
      <c r="H18" t="s">
        <v>182</v>
      </c>
      <c r="I18" s="8">
        <v>14143.820000000002</v>
      </c>
    </row>
    <row r="19" spans="4:10">
      <c r="H19" t="s">
        <v>183</v>
      </c>
      <c r="I19">
        <v>15696.35</v>
      </c>
    </row>
    <row r="20" spans="4:10">
      <c r="H20" t="s">
        <v>184</v>
      </c>
      <c r="I20">
        <v>40807.050000000003</v>
      </c>
    </row>
    <row r="21" spans="4:10">
      <c r="H21" t="s">
        <v>185</v>
      </c>
      <c r="I21">
        <v>80815.5</v>
      </c>
    </row>
    <row r="22" spans="4:10">
      <c r="H22" t="s">
        <v>186</v>
      </c>
      <c r="I22">
        <v>231216.95999999996</v>
      </c>
    </row>
    <row r="23" spans="4:10">
      <c r="H23" t="s">
        <v>189</v>
      </c>
      <c r="I23" s="12">
        <f>SUM(I17:I22)</f>
        <v>570678.62</v>
      </c>
    </row>
    <row r="24" spans="4:10">
      <c r="H24" t="s">
        <v>188</v>
      </c>
      <c r="I24" s="79">
        <v>43800</v>
      </c>
    </row>
    <row r="25" spans="4:10">
      <c r="H25" t="s">
        <v>187</v>
      </c>
      <c r="J25" s="12">
        <f>SUM(I23,I24)</f>
        <v>614478.62</v>
      </c>
    </row>
  </sheetData>
  <mergeCells count="2">
    <mergeCell ref="B2:I2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Q231"/>
  <sheetViews>
    <sheetView showGridLines="0" topLeftCell="A10" zoomScaleNormal="100" workbookViewId="0">
      <selection activeCell="A27" sqref="A27"/>
    </sheetView>
  </sheetViews>
  <sheetFormatPr defaultRowHeight="15" outlineLevelRow="2"/>
  <cols>
    <col min="1" max="1" width="11" bestFit="1" customWidth="1"/>
    <col min="2" max="2" width="23.42578125" bestFit="1" customWidth="1"/>
    <col min="3" max="3" width="8.140625" bestFit="1" customWidth="1"/>
    <col min="4" max="4" width="33.140625" bestFit="1" customWidth="1"/>
    <col min="5" max="5" width="10.28515625" bestFit="1" customWidth="1"/>
    <col min="6" max="6" width="12.7109375" style="14" bestFit="1" customWidth="1"/>
    <col min="7" max="7" width="27.28515625" bestFit="1" customWidth="1"/>
    <col min="8" max="8" width="12.7109375" style="12" bestFit="1" customWidth="1"/>
    <col min="9" max="9" width="6.42578125" bestFit="1" customWidth="1"/>
    <col min="10" max="10" width="6.85546875" bestFit="1" customWidth="1"/>
    <col min="11" max="11" width="69.5703125" bestFit="1" customWidth="1"/>
  </cols>
  <sheetData>
    <row r="1" spans="1:11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9" customFormat="1">
      <c r="A2" s="42" t="s">
        <v>5</v>
      </c>
      <c r="B2" s="42" t="s">
        <v>6</v>
      </c>
      <c r="C2" s="42" t="s">
        <v>7</v>
      </c>
      <c r="D2" s="42" t="s">
        <v>8</v>
      </c>
      <c r="E2" s="42" t="s">
        <v>9</v>
      </c>
      <c r="F2" s="43" t="s">
        <v>10</v>
      </c>
      <c r="G2" s="49" t="s">
        <v>156</v>
      </c>
      <c r="H2" s="44" t="s">
        <v>11</v>
      </c>
      <c r="I2" s="42" t="s">
        <v>12</v>
      </c>
      <c r="J2" s="42" t="s">
        <v>13</v>
      </c>
      <c r="K2" s="42" t="s">
        <v>14</v>
      </c>
    </row>
    <row r="3" spans="1:11" ht="15.75" outlineLevel="2">
      <c r="A3" s="36" t="s">
        <v>0</v>
      </c>
      <c r="B3" s="36" t="s">
        <v>1</v>
      </c>
      <c r="C3" s="36" t="s">
        <v>2</v>
      </c>
      <c r="D3" s="36" t="s">
        <v>3</v>
      </c>
      <c r="E3" s="36" t="s">
        <v>32</v>
      </c>
      <c r="F3" s="37">
        <v>40357</v>
      </c>
      <c r="G3" s="36" t="s">
        <v>164</v>
      </c>
      <c r="H3" s="39">
        <v>22886</v>
      </c>
      <c r="I3" s="36">
        <v>2011</v>
      </c>
      <c r="J3" s="36">
        <v>4</v>
      </c>
      <c r="K3" s="36" t="s">
        <v>33</v>
      </c>
    </row>
    <row r="4" spans="1:11" ht="15.75" outlineLevel="1">
      <c r="A4" s="1"/>
      <c r="B4" s="1"/>
      <c r="C4" s="1"/>
      <c r="D4" s="1"/>
      <c r="E4" s="1"/>
      <c r="F4" s="13"/>
      <c r="G4" s="1"/>
      <c r="H4" s="40">
        <v>22886</v>
      </c>
      <c r="I4" s="1"/>
      <c r="J4" s="1"/>
      <c r="K4" s="1"/>
    </row>
    <row r="5" spans="1:11" ht="15.75" outlineLevel="2">
      <c r="A5" s="36" t="s">
        <v>0</v>
      </c>
      <c r="B5" s="36" t="s">
        <v>1</v>
      </c>
      <c r="C5" s="36" t="s">
        <v>2</v>
      </c>
      <c r="D5" s="36" t="s">
        <v>3</v>
      </c>
      <c r="E5" s="36" t="s">
        <v>35</v>
      </c>
      <c r="F5" s="37">
        <v>40856</v>
      </c>
      <c r="G5" s="36" t="s">
        <v>164</v>
      </c>
      <c r="H5" s="38">
        <v>7125</v>
      </c>
      <c r="I5" s="36">
        <v>2012</v>
      </c>
      <c r="J5" s="36">
        <v>8</v>
      </c>
      <c r="K5" s="36" t="s">
        <v>27</v>
      </c>
    </row>
    <row r="6" spans="1:11" ht="15.75" outlineLevel="1">
      <c r="A6" s="1"/>
      <c r="B6" s="1"/>
      <c r="C6" s="1"/>
      <c r="D6" s="1"/>
      <c r="E6" s="1"/>
      <c r="F6" s="13"/>
      <c r="G6" s="1"/>
      <c r="H6" s="40">
        <v>7125</v>
      </c>
      <c r="I6" s="1"/>
      <c r="J6" s="1"/>
      <c r="K6" s="1"/>
    </row>
    <row r="7" spans="1:11" ht="15.75" outlineLevel="2">
      <c r="A7" s="36" t="s">
        <v>0</v>
      </c>
      <c r="B7" s="36" t="s">
        <v>1</v>
      </c>
      <c r="C7" s="36" t="s">
        <v>2</v>
      </c>
      <c r="D7" s="36" t="s">
        <v>3</v>
      </c>
      <c r="E7" s="36" t="s">
        <v>57</v>
      </c>
      <c r="F7" s="37">
        <v>41045</v>
      </c>
      <c r="G7" s="36" t="s">
        <v>164</v>
      </c>
      <c r="H7" s="38">
        <v>32385</v>
      </c>
      <c r="I7" s="36">
        <v>2013</v>
      </c>
      <c r="J7" s="36">
        <v>2</v>
      </c>
      <c r="K7" s="36" t="s">
        <v>58</v>
      </c>
    </row>
    <row r="8" spans="1:11" ht="15.75" outlineLevel="2">
      <c r="A8" s="36" t="s">
        <v>0</v>
      </c>
      <c r="B8" s="36" t="s">
        <v>1</v>
      </c>
      <c r="C8" s="36" t="s">
        <v>2</v>
      </c>
      <c r="D8" s="36" t="s">
        <v>3</v>
      </c>
      <c r="E8" s="36" t="s">
        <v>60</v>
      </c>
      <c r="F8" s="37">
        <v>41073</v>
      </c>
      <c r="G8" s="36" t="s">
        <v>164</v>
      </c>
      <c r="H8" s="38">
        <v>13000</v>
      </c>
      <c r="I8" s="36">
        <v>2013</v>
      </c>
      <c r="J8" s="36">
        <v>3</v>
      </c>
      <c r="K8" s="36" t="s">
        <v>27</v>
      </c>
    </row>
    <row r="9" spans="1:11" ht="15.75" outlineLevel="2">
      <c r="A9" s="36" t="s">
        <v>0</v>
      </c>
      <c r="B9" s="36" t="s">
        <v>1</v>
      </c>
      <c r="C9" s="36" t="s">
        <v>2</v>
      </c>
      <c r="D9" s="36" t="s">
        <v>3</v>
      </c>
      <c r="E9" s="36" t="s">
        <v>62</v>
      </c>
      <c r="F9" s="37">
        <v>41122</v>
      </c>
      <c r="G9" s="36" t="s">
        <v>164</v>
      </c>
      <c r="H9" s="38">
        <v>10000</v>
      </c>
      <c r="I9" s="36">
        <v>2013</v>
      </c>
      <c r="J9" s="36">
        <v>5</v>
      </c>
      <c r="K9" s="36" t="s">
        <v>63</v>
      </c>
    </row>
    <row r="10" spans="1:11" ht="15.75" outlineLevel="2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44</v>
      </c>
      <c r="F10" s="37">
        <v>41120</v>
      </c>
      <c r="G10" s="36" t="s">
        <v>164</v>
      </c>
      <c r="H10" s="38">
        <v>7125</v>
      </c>
      <c r="I10" s="36">
        <v>2013</v>
      </c>
      <c r="J10" s="36">
        <v>4</v>
      </c>
      <c r="K10" s="36" t="s">
        <v>27</v>
      </c>
    </row>
    <row r="11" spans="1:11" ht="15.75" outlineLevel="2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43</v>
      </c>
      <c r="F11" s="37">
        <v>41120</v>
      </c>
      <c r="G11" s="36" t="s">
        <v>164</v>
      </c>
      <c r="H11" s="38">
        <v>6391.8</v>
      </c>
      <c r="I11" s="36">
        <v>2013</v>
      </c>
      <c r="J11" s="36">
        <v>4</v>
      </c>
      <c r="K11" s="36" t="s">
        <v>25</v>
      </c>
    </row>
    <row r="12" spans="1:11" ht="15.75" outlineLevel="2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64</v>
      </c>
      <c r="F12" s="37">
        <v>41233</v>
      </c>
      <c r="G12" s="36" t="s">
        <v>164</v>
      </c>
      <c r="H12" s="38">
        <v>17790</v>
      </c>
      <c r="I12" s="36">
        <v>2013</v>
      </c>
      <c r="J12" s="36">
        <v>8</v>
      </c>
      <c r="K12" s="36" t="s">
        <v>27</v>
      </c>
    </row>
    <row r="13" spans="1:11" ht="15.75" outlineLevel="2">
      <c r="A13" s="36" t="s">
        <v>0</v>
      </c>
      <c r="B13" s="36" t="s">
        <v>1</v>
      </c>
      <c r="C13" s="36" t="s">
        <v>2</v>
      </c>
      <c r="D13" s="36" t="s">
        <v>3</v>
      </c>
      <c r="E13" s="36" t="s">
        <v>66</v>
      </c>
      <c r="F13" s="37">
        <v>41320</v>
      </c>
      <c r="G13" s="36" t="s">
        <v>164</v>
      </c>
      <c r="H13" s="38">
        <v>9439</v>
      </c>
      <c r="I13" s="36">
        <v>2013</v>
      </c>
      <c r="J13" s="36">
        <v>11</v>
      </c>
      <c r="K13" s="36" t="s">
        <v>27</v>
      </c>
    </row>
    <row r="14" spans="1:11" ht="15.75" outlineLevel="2">
      <c r="A14" s="36" t="s">
        <v>0</v>
      </c>
      <c r="B14" s="36" t="s">
        <v>1</v>
      </c>
      <c r="C14" s="36" t="s">
        <v>2</v>
      </c>
      <c r="D14" s="36" t="s">
        <v>3</v>
      </c>
      <c r="E14" s="36" t="s">
        <v>61</v>
      </c>
      <c r="F14" s="37">
        <v>41122</v>
      </c>
      <c r="G14" s="36" t="s">
        <v>164</v>
      </c>
      <c r="H14" s="38">
        <v>15000</v>
      </c>
      <c r="I14" s="36">
        <v>2013</v>
      </c>
      <c r="J14" s="36">
        <v>5</v>
      </c>
      <c r="K14" s="36" t="s">
        <v>25</v>
      </c>
    </row>
    <row r="15" spans="1:11" ht="15.75" outlineLevel="2">
      <c r="A15" s="36" t="s">
        <v>0</v>
      </c>
      <c r="B15" s="36" t="s">
        <v>1</v>
      </c>
      <c r="C15" s="36" t="s">
        <v>2</v>
      </c>
      <c r="D15" s="36" t="s">
        <v>3</v>
      </c>
      <c r="E15" s="36" t="s">
        <v>46</v>
      </c>
      <c r="F15" s="37">
        <v>41198</v>
      </c>
      <c r="G15" s="36" t="s">
        <v>164</v>
      </c>
      <c r="H15" s="38">
        <v>1197</v>
      </c>
      <c r="I15" s="36">
        <v>2013</v>
      </c>
      <c r="J15" s="36">
        <v>7</v>
      </c>
      <c r="K15" s="36" t="s">
        <v>27</v>
      </c>
    </row>
    <row r="16" spans="1:11" ht="15.75" outlineLevel="2">
      <c r="A16" s="36" t="s">
        <v>0</v>
      </c>
      <c r="B16" s="36" t="s">
        <v>1</v>
      </c>
      <c r="C16" s="36" t="s">
        <v>2</v>
      </c>
      <c r="D16" s="36" t="s">
        <v>3</v>
      </c>
      <c r="E16" s="36" t="s">
        <v>65</v>
      </c>
      <c r="F16" s="37">
        <v>41233</v>
      </c>
      <c r="G16" s="36" t="s">
        <v>164</v>
      </c>
      <c r="H16" s="38">
        <v>9728</v>
      </c>
      <c r="I16" s="36">
        <v>2013</v>
      </c>
      <c r="J16" s="36">
        <v>8</v>
      </c>
      <c r="K16" s="36" t="s">
        <v>27</v>
      </c>
    </row>
    <row r="17" spans="1:11" ht="15.75" outlineLevel="2">
      <c r="A17" s="36" t="s">
        <v>0</v>
      </c>
      <c r="B17" s="36" t="s">
        <v>1</v>
      </c>
      <c r="C17" s="36" t="s">
        <v>2</v>
      </c>
      <c r="D17" s="36" t="s">
        <v>3</v>
      </c>
      <c r="E17" s="36" t="s">
        <v>96</v>
      </c>
      <c r="F17" s="37">
        <v>41215</v>
      </c>
      <c r="G17" s="36" t="s">
        <v>164</v>
      </c>
      <c r="H17" s="38">
        <v>13440</v>
      </c>
      <c r="I17" s="36">
        <v>2013</v>
      </c>
      <c r="J17" s="36">
        <v>8</v>
      </c>
      <c r="K17" s="36" t="s">
        <v>97</v>
      </c>
    </row>
    <row r="18" spans="1:11" ht="15.75" outlineLevel="2">
      <c r="A18" s="36" t="s">
        <v>0</v>
      </c>
      <c r="B18" s="36" t="s">
        <v>1</v>
      </c>
      <c r="C18" s="36" t="s">
        <v>2</v>
      </c>
      <c r="D18" s="36" t="s">
        <v>3</v>
      </c>
      <c r="E18" s="36">
        <v>4410395</v>
      </c>
      <c r="F18" s="37">
        <v>41325</v>
      </c>
      <c r="G18" s="36" t="s">
        <v>164</v>
      </c>
      <c r="H18" s="38">
        <v>10405.709999999999</v>
      </c>
      <c r="I18" s="36">
        <v>2013</v>
      </c>
      <c r="J18" s="36">
        <v>11</v>
      </c>
      <c r="K18" s="36" t="s">
        <v>27</v>
      </c>
    </row>
    <row r="19" spans="1:11" ht="15.75" outlineLevel="1">
      <c r="A19" s="1"/>
      <c r="B19" s="1"/>
      <c r="C19" s="1"/>
      <c r="D19" s="1"/>
      <c r="E19" s="1"/>
      <c r="F19" s="13"/>
      <c r="G19" s="1"/>
      <c r="H19" s="40">
        <v>145901.50999999998</v>
      </c>
      <c r="I19" s="1"/>
      <c r="J19" s="1"/>
      <c r="K19" s="1"/>
    </row>
    <row r="20" spans="1:11" ht="15.75" outlineLevel="2">
      <c r="A20" s="36" t="s">
        <v>0</v>
      </c>
      <c r="B20" s="36" t="s">
        <v>1</v>
      </c>
      <c r="C20" s="36" t="s">
        <v>2</v>
      </c>
      <c r="D20" s="36" t="s">
        <v>3</v>
      </c>
      <c r="E20" s="36" t="s">
        <v>67</v>
      </c>
      <c r="F20" s="37">
        <v>41387</v>
      </c>
      <c r="G20" s="36" t="s">
        <v>164</v>
      </c>
      <c r="H20" s="38">
        <v>24140</v>
      </c>
      <c r="I20" s="36">
        <v>2014</v>
      </c>
      <c r="J20" s="36">
        <v>1</v>
      </c>
      <c r="K20" s="36" t="s">
        <v>68</v>
      </c>
    </row>
    <row r="21" spans="1:11" ht="15.75" outlineLevel="2">
      <c r="A21" s="36" t="s">
        <v>0</v>
      </c>
      <c r="B21" s="36" t="s">
        <v>1</v>
      </c>
      <c r="C21" s="36" t="s">
        <v>2</v>
      </c>
      <c r="D21" s="36" t="s">
        <v>3</v>
      </c>
      <c r="E21" s="36" t="s">
        <v>49</v>
      </c>
      <c r="F21" s="37">
        <v>41428</v>
      </c>
      <c r="G21" s="36" t="s">
        <v>164</v>
      </c>
      <c r="H21" s="38">
        <v>13901.7</v>
      </c>
      <c r="I21" s="36">
        <v>2014</v>
      </c>
      <c r="J21" s="36">
        <v>3</v>
      </c>
      <c r="K21" s="36" t="s">
        <v>50</v>
      </c>
    </row>
    <row r="22" spans="1:11" ht="15.75" outlineLevel="1">
      <c r="A22" s="1"/>
      <c r="B22" s="1"/>
      <c r="C22" s="1"/>
      <c r="D22" s="1"/>
      <c r="E22" s="1"/>
      <c r="F22" s="13"/>
      <c r="G22" s="1"/>
      <c r="H22" s="40">
        <v>38041.699999999997</v>
      </c>
      <c r="I22" s="1"/>
      <c r="J22" s="1"/>
      <c r="K22" s="1"/>
    </row>
    <row r="23" spans="1:11" ht="15.75" outlineLevel="2">
      <c r="A23" s="36" t="s">
        <v>0</v>
      </c>
      <c r="B23" s="36" t="s">
        <v>1</v>
      </c>
      <c r="C23" s="36" t="s">
        <v>2</v>
      </c>
      <c r="D23" s="36" t="s">
        <v>3</v>
      </c>
      <c r="E23" s="36" t="s">
        <v>53</v>
      </c>
      <c r="F23" s="37">
        <v>41758</v>
      </c>
      <c r="G23" s="36" t="s">
        <v>164</v>
      </c>
      <c r="H23" s="38">
        <v>14850</v>
      </c>
      <c r="I23" s="36">
        <v>2015</v>
      </c>
      <c r="J23" s="36">
        <v>1</v>
      </c>
      <c r="K23" s="36" t="s">
        <v>54</v>
      </c>
    </row>
    <row r="24" spans="1:11" ht="15.75" outlineLevel="2">
      <c r="A24" s="36" t="s">
        <v>0</v>
      </c>
      <c r="B24" s="36" t="s">
        <v>1</v>
      </c>
      <c r="C24" s="36" t="s">
        <v>2</v>
      </c>
      <c r="D24" s="36" t="s">
        <v>3</v>
      </c>
      <c r="E24" s="36" t="s">
        <v>55</v>
      </c>
      <c r="F24" s="37">
        <v>41758</v>
      </c>
      <c r="G24" s="36" t="s">
        <v>164</v>
      </c>
      <c r="H24" s="38">
        <v>2412.75</v>
      </c>
      <c r="I24" s="36">
        <v>2015</v>
      </c>
      <c r="J24" s="36">
        <v>1</v>
      </c>
      <c r="K24" s="36" t="s">
        <v>56</v>
      </c>
    </row>
    <row r="25" spans="1:11" ht="15.75" outlineLevel="1">
      <c r="A25" s="1"/>
      <c r="B25" s="1"/>
      <c r="C25" s="1"/>
      <c r="D25" s="1"/>
      <c r="E25" s="2"/>
      <c r="F25" s="13"/>
      <c r="G25" s="2"/>
      <c r="H25" s="40">
        <v>17262.75</v>
      </c>
      <c r="I25" s="2"/>
      <c r="J25" s="2"/>
      <c r="K25" s="2"/>
    </row>
    <row r="26" spans="1:11" ht="15.75">
      <c r="A26" s="1"/>
      <c r="B26" s="1"/>
      <c r="C26" s="1"/>
      <c r="D26" s="1"/>
      <c r="E26" s="2"/>
      <c r="F26" s="13"/>
      <c r="G26" s="2"/>
      <c r="H26" s="11"/>
      <c r="I26" s="2"/>
      <c r="J26" s="2"/>
      <c r="K26" s="2"/>
    </row>
    <row r="27" spans="1:11">
      <c r="G27" s="8"/>
      <c r="H27" s="20"/>
      <c r="I27" s="8"/>
    </row>
    <row r="28" spans="1:11">
      <c r="G28" s="8"/>
      <c r="H28" s="20"/>
      <c r="I28" s="8"/>
    </row>
    <row r="29" spans="1:11">
      <c r="D29" s="12">
        <f>SUM(H4,H6,H19,H22,H25)</f>
        <v>231216.95999999996</v>
      </c>
      <c r="G29" s="8"/>
      <c r="H29" s="20"/>
      <c r="I29" s="8"/>
    </row>
    <row r="30" spans="1:11">
      <c r="G30" s="8"/>
      <c r="H30" s="20"/>
      <c r="I30" s="8"/>
    </row>
    <row r="31" spans="1:11">
      <c r="G31" s="8"/>
      <c r="H31" s="20"/>
      <c r="I31" s="8"/>
    </row>
    <row r="32" spans="1:11">
      <c r="G32" s="8"/>
      <c r="H32" s="20"/>
      <c r="I32" s="8"/>
    </row>
    <row r="33" spans="7:9">
      <c r="G33" s="8"/>
      <c r="H33" s="20"/>
      <c r="I33" s="8"/>
    </row>
    <row r="34" spans="7:9">
      <c r="G34" s="8"/>
      <c r="H34" s="20"/>
      <c r="I34" s="8"/>
    </row>
    <row r="35" spans="7:9">
      <c r="G35" s="8"/>
      <c r="H35" s="20"/>
      <c r="I35" s="8"/>
    </row>
    <row r="36" spans="7:9">
      <c r="G36" s="8"/>
      <c r="H36" s="20"/>
      <c r="I36" s="8"/>
    </row>
    <row r="37" spans="7:9">
      <c r="G37" s="8"/>
      <c r="H37" s="20"/>
      <c r="I37" s="8"/>
    </row>
    <row r="38" spans="7:9">
      <c r="G38" s="8"/>
      <c r="H38" s="30"/>
      <c r="I38" s="8"/>
    </row>
    <row r="39" spans="7:9">
      <c r="G39" s="8"/>
      <c r="H39" s="30"/>
      <c r="I39" s="8"/>
    </row>
    <row r="231" spans="147:147">
      <c r="EQ231" s="41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"/>
  <sheetViews>
    <sheetView showGridLines="0" topLeftCell="D1" workbookViewId="0">
      <selection activeCell="D19" sqref="D19"/>
    </sheetView>
  </sheetViews>
  <sheetFormatPr defaultRowHeight="15" outlineLevelRow="2"/>
  <cols>
    <col min="1" max="1" width="12" bestFit="1" customWidth="1"/>
    <col min="2" max="2" width="24" bestFit="1" customWidth="1"/>
    <col min="3" max="3" width="9.140625" bestFit="1" customWidth="1"/>
    <col min="4" max="4" width="33.140625" bestFit="1" customWidth="1"/>
    <col min="5" max="5" width="10.7109375" bestFit="1" customWidth="1"/>
    <col min="6" max="6" width="7.7109375" bestFit="1" customWidth="1"/>
    <col min="7" max="7" width="30.28515625" bestFit="1" customWidth="1"/>
    <col min="8" max="8" width="12.7109375" style="12" bestFit="1" customWidth="1"/>
    <col min="9" max="9" width="6.42578125" bestFit="1" customWidth="1"/>
    <col min="10" max="10" width="7.42578125" bestFit="1" customWidth="1"/>
    <col min="11" max="11" width="69.85546875" bestFit="1" customWidth="1"/>
  </cols>
  <sheetData>
    <row r="1" spans="1:11" ht="15.75">
      <c r="A1" s="73" t="s">
        <v>144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 outlineLevel="2">
      <c r="A2" s="45" t="s">
        <v>5</v>
      </c>
      <c r="B2" s="45" t="s">
        <v>6</v>
      </c>
      <c r="C2" s="45" t="s">
        <v>7</v>
      </c>
      <c r="D2" s="45" t="s">
        <v>8</v>
      </c>
      <c r="E2" s="45" t="s">
        <v>9</v>
      </c>
      <c r="F2" s="45" t="s">
        <v>10</v>
      </c>
      <c r="G2" s="45" t="s">
        <v>156</v>
      </c>
      <c r="H2" s="45" t="s">
        <v>11</v>
      </c>
      <c r="I2" s="45" t="s">
        <v>12</v>
      </c>
      <c r="J2" s="45" t="s">
        <v>13</v>
      </c>
      <c r="K2" s="45" t="s">
        <v>14</v>
      </c>
    </row>
    <row r="3" spans="1:11" ht="15.75" outlineLevel="2">
      <c r="A3" s="36" t="s">
        <v>0</v>
      </c>
      <c r="B3" s="36" t="s">
        <v>1</v>
      </c>
      <c r="C3" s="36" t="s">
        <v>2</v>
      </c>
      <c r="D3" s="36" t="s">
        <v>3</v>
      </c>
      <c r="E3" s="36" t="s">
        <v>16</v>
      </c>
      <c r="F3" s="36">
        <v>40303</v>
      </c>
      <c r="G3" s="36" t="s">
        <v>164</v>
      </c>
      <c r="H3" s="38">
        <v>17000</v>
      </c>
      <c r="I3" s="36">
        <v>2011</v>
      </c>
      <c r="J3" s="36">
        <v>2</v>
      </c>
      <c r="K3" s="36" t="s">
        <v>17</v>
      </c>
    </row>
    <row r="4" spans="1:11" ht="15.75" outlineLevel="1">
      <c r="A4" s="36" t="s">
        <v>0</v>
      </c>
      <c r="B4" s="36" t="s">
        <v>1</v>
      </c>
      <c r="C4" s="36" t="s">
        <v>2</v>
      </c>
      <c r="D4" s="36" t="s">
        <v>3</v>
      </c>
      <c r="E4" s="36" t="s">
        <v>18</v>
      </c>
      <c r="F4" s="36">
        <v>40392</v>
      </c>
      <c r="G4" s="36" t="s">
        <v>164</v>
      </c>
      <c r="H4" s="38">
        <v>17900</v>
      </c>
      <c r="I4" s="36">
        <v>2011</v>
      </c>
      <c r="J4" s="36">
        <v>5</v>
      </c>
      <c r="K4" s="36" t="s">
        <v>20</v>
      </c>
    </row>
    <row r="5" spans="1:11" ht="15.75" outlineLevel="2">
      <c r="A5" s="36" t="s">
        <v>0</v>
      </c>
      <c r="B5" s="36" t="s">
        <v>1</v>
      </c>
      <c r="C5" s="36" t="s">
        <v>2</v>
      </c>
      <c r="D5" s="36" t="s">
        <v>3</v>
      </c>
      <c r="E5" s="36" t="s">
        <v>19</v>
      </c>
      <c r="F5" s="36">
        <v>40597</v>
      </c>
      <c r="G5" s="36" t="s">
        <v>164</v>
      </c>
      <c r="H5" s="38">
        <v>7500</v>
      </c>
      <c r="I5" s="36">
        <v>2011</v>
      </c>
      <c r="J5" s="36">
        <v>11</v>
      </c>
      <c r="K5" s="36" t="s">
        <v>20</v>
      </c>
    </row>
    <row r="6" spans="1:11" ht="15.75" outlineLevel="1">
      <c r="A6" s="1"/>
      <c r="B6" s="1"/>
      <c r="C6" s="1"/>
      <c r="D6" s="1"/>
      <c r="E6" s="1"/>
      <c r="F6" s="1"/>
      <c r="G6" s="1"/>
      <c r="H6" s="40">
        <v>42400</v>
      </c>
      <c r="I6" s="1"/>
      <c r="J6" s="1"/>
      <c r="K6" s="1"/>
    </row>
    <row r="7" spans="1:11" ht="15.75" outlineLevel="2">
      <c r="A7" s="36" t="s">
        <v>0</v>
      </c>
      <c r="B7" s="36" t="s">
        <v>1</v>
      </c>
      <c r="C7" s="36" t="s">
        <v>2</v>
      </c>
      <c r="D7" s="36" t="s">
        <v>3</v>
      </c>
      <c r="E7" s="36" t="s">
        <v>21</v>
      </c>
      <c r="F7" s="36">
        <v>40991</v>
      </c>
      <c r="G7" s="36" t="s">
        <v>164</v>
      </c>
      <c r="H7" s="38">
        <v>16150</v>
      </c>
      <c r="I7" s="36">
        <v>2012</v>
      </c>
      <c r="J7" s="36">
        <v>12</v>
      </c>
      <c r="K7" s="36" t="s">
        <v>22</v>
      </c>
    </row>
    <row r="8" spans="1:11" ht="15.75" outlineLevel="2">
      <c r="A8" s="1"/>
      <c r="B8" s="1"/>
      <c r="C8" s="1"/>
      <c r="D8" s="1"/>
      <c r="E8" s="1"/>
      <c r="F8" s="1"/>
      <c r="G8" s="1"/>
      <c r="H8" s="40">
        <v>16150</v>
      </c>
      <c r="I8" s="1"/>
      <c r="J8" s="1"/>
      <c r="K8" s="1"/>
    </row>
    <row r="9" spans="1:11" ht="15.75" outlineLevel="2">
      <c r="A9" s="36" t="s">
        <v>0</v>
      </c>
      <c r="B9" s="36" t="s">
        <v>1</v>
      </c>
      <c r="C9" s="36" t="s">
        <v>2</v>
      </c>
      <c r="D9" s="36" t="s">
        <v>3</v>
      </c>
      <c r="E9" s="36" t="s">
        <v>71</v>
      </c>
      <c r="F9" s="36">
        <v>41029</v>
      </c>
      <c r="G9" s="36" t="s">
        <v>164</v>
      </c>
      <c r="H9" s="38">
        <v>503</v>
      </c>
      <c r="I9" s="36">
        <v>2013</v>
      </c>
      <c r="J9" s="36">
        <v>1</v>
      </c>
      <c r="K9" s="36" t="s">
        <v>72</v>
      </c>
    </row>
    <row r="10" spans="1:11" ht="15.75" outlineLevel="2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23</v>
      </c>
      <c r="F10" s="36">
        <v>41086</v>
      </c>
      <c r="G10" s="36" t="s">
        <v>164</v>
      </c>
      <c r="H10" s="38">
        <v>4750</v>
      </c>
      <c r="I10" s="36">
        <v>2013</v>
      </c>
      <c r="J10" s="36">
        <v>3</v>
      </c>
      <c r="K10" s="36" t="s">
        <v>22</v>
      </c>
    </row>
    <row r="11" spans="1:11" ht="15.75" outlineLevel="2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24</v>
      </c>
      <c r="F11" s="36">
        <v>41120</v>
      </c>
      <c r="G11" s="36" t="s">
        <v>164</v>
      </c>
      <c r="H11" s="38">
        <v>5637.5</v>
      </c>
      <c r="I11" s="36">
        <v>2013</v>
      </c>
      <c r="J11" s="36">
        <v>4</v>
      </c>
      <c r="K11" s="36" t="s">
        <v>25</v>
      </c>
    </row>
    <row r="12" spans="1:11" ht="15.75" outlineLevel="1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26</v>
      </c>
      <c r="F12" s="36">
        <v>41193</v>
      </c>
      <c r="G12" s="36" t="s">
        <v>164</v>
      </c>
      <c r="H12" s="38">
        <v>2375</v>
      </c>
      <c r="I12" s="36">
        <v>2013</v>
      </c>
      <c r="J12" s="36">
        <v>7</v>
      </c>
      <c r="K12" s="36" t="s">
        <v>27</v>
      </c>
    </row>
    <row r="13" spans="1:11" ht="15.75" outlineLevel="2">
      <c r="A13" s="36" t="s">
        <v>0</v>
      </c>
      <c r="B13" s="36" t="s">
        <v>1</v>
      </c>
      <c r="C13" s="36" t="s">
        <v>2</v>
      </c>
      <c r="D13" s="36" t="s">
        <v>3</v>
      </c>
      <c r="E13" s="36">
        <v>523247</v>
      </c>
      <c r="F13" s="36">
        <v>41285</v>
      </c>
      <c r="G13" s="36" t="s">
        <v>161</v>
      </c>
      <c r="H13" s="36">
        <v>4000</v>
      </c>
      <c r="I13" s="36">
        <v>2013</v>
      </c>
      <c r="J13" s="36">
        <v>10</v>
      </c>
      <c r="K13" s="36" t="s">
        <v>173</v>
      </c>
    </row>
    <row r="14" spans="1:11" ht="15.75" outlineLevel="1">
      <c r="A14" s="1"/>
      <c r="B14" s="1"/>
      <c r="C14" s="1"/>
      <c r="D14" s="1"/>
      <c r="E14" s="1"/>
      <c r="F14" s="1"/>
      <c r="G14" s="1"/>
      <c r="H14" s="40">
        <v>17265.5</v>
      </c>
      <c r="I14" s="1"/>
      <c r="J14" s="1"/>
      <c r="K14" s="1"/>
    </row>
    <row r="15" spans="1:11" ht="15.75">
      <c r="A15" s="36" t="s">
        <v>0</v>
      </c>
      <c r="B15" s="36" t="s">
        <v>1</v>
      </c>
      <c r="C15" s="36" t="s">
        <v>2</v>
      </c>
      <c r="D15" s="36" t="s">
        <v>3</v>
      </c>
      <c r="E15" s="36" t="s">
        <v>28</v>
      </c>
      <c r="F15" s="36">
        <v>41495</v>
      </c>
      <c r="G15" s="36" t="s">
        <v>164</v>
      </c>
      <c r="H15" s="38">
        <v>5000</v>
      </c>
      <c r="I15" s="36">
        <v>2014</v>
      </c>
      <c r="J15" s="36">
        <v>5</v>
      </c>
      <c r="K15" s="36" t="s">
        <v>29</v>
      </c>
    </row>
    <row r="16" spans="1:11" ht="15.75">
      <c r="A16" s="1"/>
      <c r="B16" s="1"/>
      <c r="C16" s="1"/>
      <c r="D16" s="1"/>
      <c r="E16" s="2"/>
      <c r="F16" s="2"/>
      <c r="G16" s="2"/>
      <c r="H16" s="40">
        <v>5000</v>
      </c>
      <c r="I16" s="2"/>
      <c r="J16" s="2"/>
      <c r="K16" s="2"/>
    </row>
    <row r="17" spans="1:11" ht="15.75">
      <c r="A17" s="1"/>
      <c r="B17" s="1"/>
      <c r="C17" s="1"/>
      <c r="D17" s="1"/>
      <c r="E17" s="2"/>
      <c r="F17" s="2"/>
      <c r="G17" s="19"/>
      <c r="H17" s="16" t="s">
        <v>165</v>
      </c>
      <c r="I17" s="2"/>
      <c r="J17" s="2"/>
      <c r="K17" s="2"/>
    </row>
    <row r="18" spans="1:11">
      <c r="G18" s="8"/>
      <c r="H18" s="20"/>
    </row>
    <row r="19" spans="1:11">
      <c r="D19" s="12">
        <f>SUM(H6,H8,H14,H16)</f>
        <v>80815.5</v>
      </c>
      <c r="G19" s="8"/>
      <c r="H19" s="20"/>
    </row>
    <row r="20" spans="1:11">
      <c r="G20" s="8"/>
      <c r="H20" s="20"/>
    </row>
    <row r="21" spans="1:11">
      <c r="G21" s="8"/>
      <c r="H21" s="20"/>
    </row>
    <row r="22" spans="1:11">
      <c r="G22" s="8"/>
      <c r="H22" s="20"/>
    </row>
    <row r="23" spans="1:11">
      <c r="G23" s="8"/>
      <c r="H23" s="30"/>
    </row>
    <row r="24" spans="1:11">
      <c r="G24" s="8"/>
      <c r="H24" s="30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9"/>
  <sheetViews>
    <sheetView showGridLines="0" workbookViewId="0">
      <selection activeCell="G17" sqref="G17"/>
    </sheetView>
  </sheetViews>
  <sheetFormatPr defaultRowHeight="15" outlineLevelRow="2"/>
  <cols>
    <col min="1" max="1" width="12" style="8" bestFit="1" customWidth="1"/>
    <col min="2" max="2" width="24" style="8" bestFit="1" customWidth="1"/>
    <col min="3" max="3" width="9.140625" style="8" bestFit="1" customWidth="1"/>
    <col min="4" max="4" width="33.140625" style="8" bestFit="1" customWidth="1"/>
    <col min="5" max="5" width="10.7109375" style="8" bestFit="1" customWidth="1"/>
    <col min="6" max="6" width="12.7109375" style="8" bestFit="1" customWidth="1"/>
    <col min="7" max="7" width="30.28515625" style="8" bestFit="1" customWidth="1"/>
    <col min="8" max="8" width="11.42578125" style="8" bestFit="1" customWidth="1"/>
    <col min="9" max="9" width="6.42578125" style="8" bestFit="1" customWidth="1"/>
    <col min="10" max="10" width="7.42578125" style="8" bestFit="1" customWidth="1"/>
    <col min="11" max="11" width="67" style="8" bestFit="1" customWidth="1"/>
    <col min="12" max="16384" width="9.140625" style="8"/>
  </cols>
  <sheetData>
    <row r="1" spans="1:11" customFormat="1" ht="15.75">
      <c r="A1" s="71" t="s">
        <v>145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customFormat="1" ht="15.75" outlineLevel="2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156</v>
      </c>
      <c r="H2" s="32" t="s">
        <v>11</v>
      </c>
      <c r="I2" s="32" t="s">
        <v>12</v>
      </c>
      <c r="J2" s="32" t="s">
        <v>13</v>
      </c>
      <c r="K2" s="32" t="s">
        <v>14</v>
      </c>
    </row>
    <row r="3" spans="1:11" ht="15.75" outlineLevel="2">
      <c r="A3" s="33" t="s">
        <v>0</v>
      </c>
      <c r="B3" s="33" t="s">
        <v>1</v>
      </c>
      <c r="C3" s="33" t="s">
        <v>2</v>
      </c>
      <c r="D3" s="33" t="s">
        <v>3</v>
      </c>
      <c r="E3" s="33" t="s">
        <v>88</v>
      </c>
      <c r="F3" s="46">
        <v>40987</v>
      </c>
      <c r="G3" s="33" t="s">
        <v>164</v>
      </c>
      <c r="H3" s="47">
        <v>3840</v>
      </c>
      <c r="I3" s="33">
        <v>2012</v>
      </c>
      <c r="J3" s="33">
        <v>12</v>
      </c>
      <c r="K3" s="33" t="s">
        <v>89</v>
      </c>
    </row>
    <row r="4" spans="1:11" ht="15.75" outlineLevel="2">
      <c r="A4" s="33" t="s">
        <v>0</v>
      </c>
      <c r="B4" s="33" t="s">
        <v>1</v>
      </c>
      <c r="C4" s="33" t="s">
        <v>2</v>
      </c>
      <c r="D4" s="33" t="s">
        <v>3</v>
      </c>
      <c r="E4" s="33" t="s">
        <v>36</v>
      </c>
      <c r="F4" s="46">
        <v>40988</v>
      </c>
      <c r="G4" s="33" t="s">
        <v>164</v>
      </c>
      <c r="H4" s="47">
        <v>7500</v>
      </c>
      <c r="I4" s="33">
        <v>2012</v>
      </c>
      <c r="J4" s="33">
        <v>12</v>
      </c>
      <c r="K4" s="33" t="s">
        <v>37</v>
      </c>
    </row>
    <row r="5" spans="1:11" ht="15.75" outlineLevel="2">
      <c r="A5" s="33" t="s">
        <v>0</v>
      </c>
      <c r="B5" s="33" t="s">
        <v>1</v>
      </c>
      <c r="C5" s="33" t="s">
        <v>2</v>
      </c>
      <c r="D5" s="33" t="s">
        <v>3</v>
      </c>
      <c r="E5" s="33" t="s">
        <v>40</v>
      </c>
      <c r="F5" s="46">
        <v>40999</v>
      </c>
      <c r="G5" s="33" t="s">
        <v>164</v>
      </c>
      <c r="H5" s="47">
        <v>6312.97</v>
      </c>
      <c r="I5" s="33">
        <v>2012</v>
      </c>
      <c r="J5" s="33">
        <v>12</v>
      </c>
      <c r="K5" s="33" t="s">
        <v>41</v>
      </c>
    </row>
    <row r="6" spans="1:11" ht="15.75" outlineLevel="1">
      <c r="A6" s="7"/>
      <c r="B6" s="7"/>
      <c r="C6" s="7"/>
      <c r="D6" s="7"/>
      <c r="E6" s="7"/>
      <c r="F6" s="23"/>
      <c r="G6" s="7"/>
      <c r="H6" s="48">
        <v>17652.97</v>
      </c>
      <c r="I6" s="7"/>
      <c r="J6" s="7"/>
      <c r="K6" s="7"/>
    </row>
    <row r="7" spans="1:11" ht="15.75" outlineLevel="2">
      <c r="A7" s="33" t="s">
        <v>0</v>
      </c>
      <c r="B7" s="33" t="s">
        <v>1</v>
      </c>
      <c r="C7" s="33" t="s">
        <v>2</v>
      </c>
      <c r="D7" s="33" t="s">
        <v>3</v>
      </c>
      <c r="E7" s="33" t="s">
        <v>42</v>
      </c>
      <c r="F7" s="33">
        <v>41087</v>
      </c>
      <c r="G7" s="33" t="s">
        <v>164</v>
      </c>
      <c r="H7" s="33">
        <v>8125</v>
      </c>
      <c r="I7" s="33">
        <v>2013</v>
      </c>
      <c r="J7" s="33">
        <v>3</v>
      </c>
      <c r="K7" s="46" t="s">
        <v>27</v>
      </c>
    </row>
    <row r="8" spans="1:11" ht="15.75" outlineLevel="2">
      <c r="A8" s="33" t="s">
        <v>0</v>
      </c>
      <c r="B8" s="33" t="s">
        <v>1</v>
      </c>
      <c r="C8" s="33" t="s">
        <v>2</v>
      </c>
      <c r="D8" s="33" t="s">
        <v>3</v>
      </c>
      <c r="E8" s="33" t="s">
        <v>45</v>
      </c>
      <c r="F8" s="33">
        <v>41120</v>
      </c>
      <c r="G8" s="33" t="s">
        <v>164</v>
      </c>
      <c r="H8" s="33">
        <v>8125</v>
      </c>
      <c r="I8" s="33">
        <v>2013</v>
      </c>
      <c r="J8" s="33">
        <v>4</v>
      </c>
      <c r="K8" s="46" t="s">
        <v>27</v>
      </c>
    </row>
    <row r="9" spans="1:11" ht="15.75" outlineLevel="2">
      <c r="A9" s="33" t="s">
        <v>0</v>
      </c>
      <c r="B9" s="33" t="s">
        <v>1</v>
      </c>
      <c r="C9" s="33" t="s">
        <v>2</v>
      </c>
      <c r="D9" s="33" t="s">
        <v>3</v>
      </c>
      <c r="E9" s="33" t="s">
        <v>47</v>
      </c>
      <c r="F9" s="46">
        <v>41325</v>
      </c>
      <c r="G9" s="33" t="s">
        <v>164</v>
      </c>
      <c r="H9" s="47">
        <v>6240</v>
      </c>
      <c r="I9" s="33">
        <v>2013</v>
      </c>
      <c r="J9" s="33">
        <v>11</v>
      </c>
      <c r="K9" s="33" t="s">
        <v>48</v>
      </c>
    </row>
    <row r="10" spans="1:11" ht="15.75" outlineLevel="1">
      <c r="A10" s="7"/>
      <c r="B10" s="7"/>
      <c r="C10" s="7"/>
      <c r="D10" s="7"/>
      <c r="E10" s="7"/>
      <c r="F10" s="7"/>
      <c r="G10" s="7"/>
      <c r="H10" s="48">
        <v>22490</v>
      </c>
      <c r="I10" s="7"/>
      <c r="J10" s="7"/>
      <c r="K10" s="7"/>
    </row>
    <row r="11" spans="1:11" ht="15.75" outlineLevel="2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106</v>
      </c>
      <c r="F11" s="33">
        <v>41418</v>
      </c>
      <c r="G11" s="33" t="s">
        <v>164</v>
      </c>
      <c r="H11" s="33">
        <v>664.08</v>
      </c>
      <c r="I11" s="33">
        <v>2014</v>
      </c>
      <c r="J11" s="33">
        <v>2</v>
      </c>
      <c r="K11" s="46" t="s">
        <v>107</v>
      </c>
    </row>
    <row r="12" spans="1:11" ht="15.75">
      <c r="H12" s="48">
        <v>664.08</v>
      </c>
    </row>
    <row r="17" spans="7:8">
      <c r="G17" s="78">
        <f>SUM(H6,H10,H12)</f>
        <v>40807.050000000003</v>
      </c>
      <c r="H17" s="20"/>
    </row>
    <row r="18" spans="7:8">
      <c r="H18" s="20"/>
    </row>
    <row r="19" spans="7:8">
      <c r="H19" s="20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0"/>
  <sheetViews>
    <sheetView showGridLines="0" workbookViewId="0">
      <selection activeCell="D10" sqref="D10"/>
    </sheetView>
  </sheetViews>
  <sheetFormatPr defaultColWidth="11.140625" defaultRowHeight="15" outlineLevelRow="2"/>
  <cols>
    <col min="1" max="1" width="12" bestFit="1" customWidth="1"/>
    <col min="2" max="2" width="24" bestFit="1" customWidth="1"/>
    <col min="3" max="3" width="9.140625" bestFit="1" customWidth="1"/>
    <col min="4" max="4" width="33.140625" bestFit="1" customWidth="1"/>
    <col min="5" max="5" width="10.7109375" bestFit="1" customWidth="1"/>
    <col min="6" max="6" width="12.7109375" style="14" bestFit="1" customWidth="1"/>
    <col min="7" max="7" width="17.7109375" bestFit="1" customWidth="1"/>
    <col min="8" max="8" width="9" bestFit="1" customWidth="1"/>
    <col min="9" max="9" width="6.42578125" bestFit="1" customWidth="1"/>
    <col min="10" max="10" width="7.42578125" bestFit="1" customWidth="1"/>
    <col min="11" max="11" width="69.5703125" bestFit="1" customWidth="1"/>
  </cols>
  <sheetData>
    <row r="1" spans="1:11" ht="15.75">
      <c r="A1" s="74" t="s">
        <v>146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outlineLevel="2">
      <c r="A2" s="45" t="s">
        <v>5</v>
      </c>
      <c r="B2" s="45" t="s">
        <v>6</v>
      </c>
      <c r="C2" s="45" t="s">
        <v>7</v>
      </c>
      <c r="D2" s="45" t="s">
        <v>8</v>
      </c>
      <c r="E2" s="45" t="s">
        <v>9</v>
      </c>
      <c r="F2" s="45" t="s">
        <v>10</v>
      </c>
      <c r="G2" s="45" t="s">
        <v>156</v>
      </c>
      <c r="H2" s="45" t="s">
        <v>11</v>
      </c>
      <c r="I2" s="45" t="s">
        <v>12</v>
      </c>
      <c r="J2" s="45" t="s">
        <v>13</v>
      </c>
      <c r="K2" s="45" t="s">
        <v>14</v>
      </c>
    </row>
    <row r="3" spans="1:11" ht="15.75" outlineLevel="2">
      <c r="A3" s="36" t="s">
        <v>0</v>
      </c>
      <c r="B3" s="36" t="s">
        <v>1</v>
      </c>
      <c r="C3" s="36" t="s">
        <v>2</v>
      </c>
      <c r="D3" s="36" t="s">
        <v>3</v>
      </c>
      <c r="E3" s="36" t="s">
        <v>38</v>
      </c>
      <c r="F3" s="37">
        <v>40996</v>
      </c>
      <c r="G3" s="50">
        <v>6273</v>
      </c>
      <c r="H3" s="36" t="s">
        <v>34</v>
      </c>
      <c r="I3" s="36">
        <v>2012</v>
      </c>
      <c r="J3" s="36">
        <v>12</v>
      </c>
      <c r="K3" s="36" t="s">
        <v>39</v>
      </c>
    </row>
    <row r="4" spans="1:11" ht="15.75" outlineLevel="2">
      <c r="A4" s="36" t="s">
        <v>0</v>
      </c>
      <c r="B4" s="36" t="s">
        <v>1</v>
      </c>
      <c r="C4" s="36" t="s">
        <v>2</v>
      </c>
      <c r="D4" s="36" t="s">
        <v>3</v>
      </c>
      <c r="E4" s="36" t="s">
        <v>51</v>
      </c>
      <c r="F4" s="37">
        <v>41428</v>
      </c>
      <c r="G4" s="50">
        <v>3586.5</v>
      </c>
      <c r="H4" s="36" t="s">
        <v>34</v>
      </c>
      <c r="I4" s="36">
        <v>2014</v>
      </c>
      <c r="J4" s="36">
        <v>3</v>
      </c>
      <c r="K4" s="36" t="s">
        <v>52</v>
      </c>
    </row>
    <row r="5" spans="1:11" ht="15.75" outlineLevel="2">
      <c r="A5" s="36" t="s">
        <v>0</v>
      </c>
      <c r="B5" s="36" t="s">
        <v>1</v>
      </c>
      <c r="C5" s="36" t="s">
        <v>2</v>
      </c>
      <c r="D5" s="36" t="s">
        <v>3</v>
      </c>
      <c r="E5" s="36" t="s">
        <v>69</v>
      </c>
      <c r="F5" s="37">
        <v>42044</v>
      </c>
      <c r="G5" s="50">
        <v>5836.85</v>
      </c>
      <c r="H5" s="36" t="s">
        <v>34</v>
      </c>
      <c r="I5" s="36">
        <v>2015</v>
      </c>
      <c r="J5" s="36">
        <v>11</v>
      </c>
      <c r="K5" s="36" t="s">
        <v>70</v>
      </c>
    </row>
    <row r="6" spans="1:11" ht="15.75" outlineLevel="1">
      <c r="A6" s="1"/>
      <c r="B6" s="1"/>
      <c r="C6" s="1"/>
      <c r="D6" s="1"/>
      <c r="E6" s="1"/>
      <c r="F6" s="13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3"/>
      <c r="G7" s="1"/>
      <c r="H7" s="1"/>
      <c r="I7" s="1"/>
      <c r="J7" s="1"/>
      <c r="K7" s="1"/>
    </row>
    <row r="10" spans="1:11">
      <c r="D10">
        <f>SUM(G3:G5)</f>
        <v>15696.35</v>
      </c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showGridLines="0" zoomScaleNormal="100" workbookViewId="0">
      <selection activeCell="F14" sqref="F14"/>
    </sheetView>
  </sheetViews>
  <sheetFormatPr defaultRowHeight="15" outlineLevelRow="2"/>
  <cols>
    <col min="1" max="1" width="12" style="8" bestFit="1" customWidth="1"/>
    <col min="2" max="2" width="24" style="8" bestFit="1" customWidth="1"/>
    <col min="3" max="3" width="9.140625" style="8" bestFit="1" customWidth="1"/>
    <col min="4" max="4" width="33.140625" style="8" bestFit="1" customWidth="1"/>
    <col min="5" max="5" width="10.7109375" style="8" bestFit="1" customWidth="1"/>
    <col min="6" max="6" width="7.7109375" style="8" bestFit="1" customWidth="1"/>
    <col min="7" max="7" width="30.28515625" style="8" bestFit="1" customWidth="1"/>
    <col min="8" max="8" width="10.28515625" style="8" bestFit="1" customWidth="1"/>
    <col min="9" max="9" width="6.42578125" style="8" bestFit="1" customWidth="1"/>
    <col min="10" max="10" width="7.42578125" style="8" bestFit="1" customWidth="1"/>
    <col min="11" max="11" width="19.42578125" style="8" bestFit="1" customWidth="1"/>
    <col min="12" max="16384" width="9.140625" style="8"/>
  </cols>
  <sheetData>
    <row r="1" spans="1:11" ht="15.75">
      <c r="A1" s="75" t="s">
        <v>177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1" customFormat="1" ht="15.75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156</v>
      </c>
      <c r="H2" s="32" t="s">
        <v>11</v>
      </c>
      <c r="I2" s="32" t="s">
        <v>12</v>
      </c>
      <c r="J2" s="32" t="s">
        <v>13</v>
      </c>
      <c r="K2" s="32" t="s">
        <v>14</v>
      </c>
    </row>
    <row r="3" spans="1:11" ht="15.75" outlineLevel="2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>
        <v>40991</v>
      </c>
      <c r="G3" s="33" t="s">
        <v>161</v>
      </c>
      <c r="H3" s="33">
        <v>6221.31</v>
      </c>
      <c r="I3" s="33">
        <v>2012</v>
      </c>
      <c r="J3" s="33">
        <v>12</v>
      </c>
      <c r="K3" s="33" t="s">
        <v>168</v>
      </c>
    </row>
    <row r="4" spans="1:11" ht="15.75" outlineLevel="2">
      <c r="A4" s="33" t="s">
        <v>0</v>
      </c>
      <c r="B4" s="33" t="s">
        <v>1</v>
      </c>
      <c r="C4" s="33" t="s">
        <v>2</v>
      </c>
      <c r="D4" s="33" t="s">
        <v>3</v>
      </c>
      <c r="E4" s="33" t="s">
        <v>15</v>
      </c>
      <c r="F4" s="33">
        <v>41004</v>
      </c>
      <c r="G4" s="33" t="s">
        <v>161</v>
      </c>
      <c r="H4" s="33">
        <v>527.23</v>
      </c>
      <c r="I4" s="33">
        <v>2012</v>
      </c>
      <c r="J4" s="33">
        <v>12</v>
      </c>
      <c r="K4" s="33" t="s">
        <v>169</v>
      </c>
    </row>
    <row r="5" spans="1:11" ht="15.75" outlineLevel="1">
      <c r="A5" s="7"/>
      <c r="B5" s="7"/>
      <c r="C5" s="7"/>
      <c r="D5" s="7"/>
      <c r="E5" s="7"/>
      <c r="F5" s="7"/>
      <c r="G5" s="7"/>
      <c r="H5" s="35">
        <v>6748.5400000000009</v>
      </c>
      <c r="I5" s="7"/>
      <c r="J5" s="7"/>
      <c r="K5" s="7"/>
    </row>
    <row r="6" spans="1:11" ht="15.75" outlineLevel="2">
      <c r="A6" s="33" t="s">
        <v>0</v>
      </c>
      <c r="B6" s="33" t="s">
        <v>1</v>
      </c>
      <c r="C6" s="33" t="s">
        <v>2</v>
      </c>
      <c r="D6" s="33" t="s">
        <v>3</v>
      </c>
      <c r="E6" s="33" t="s">
        <v>30</v>
      </c>
      <c r="F6" s="33">
        <v>41221</v>
      </c>
      <c r="G6" s="33" t="s">
        <v>161</v>
      </c>
      <c r="H6" s="34">
        <v>3725.76</v>
      </c>
      <c r="I6" s="33">
        <v>2013</v>
      </c>
      <c r="J6" s="33">
        <v>8</v>
      </c>
      <c r="K6" s="33" t="s">
        <v>170</v>
      </c>
    </row>
    <row r="7" spans="1:11" ht="15.75" outlineLevel="2">
      <c r="A7" s="33" t="s">
        <v>0</v>
      </c>
      <c r="B7" s="33" t="s">
        <v>1</v>
      </c>
      <c r="C7" s="33" t="s">
        <v>2</v>
      </c>
      <c r="D7" s="33" t="s">
        <v>3</v>
      </c>
      <c r="E7" s="33" t="s">
        <v>31</v>
      </c>
      <c r="F7" s="33">
        <v>41366</v>
      </c>
      <c r="G7" s="33" t="s">
        <v>161</v>
      </c>
      <c r="H7" s="33">
        <v>3669.52</v>
      </c>
      <c r="I7" s="33">
        <v>2013</v>
      </c>
      <c r="J7" s="33">
        <v>12</v>
      </c>
      <c r="K7" s="33" t="s">
        <v>171</v>
      </c>
    </row>
    <row r="8" spans="1:11" ht="15.75" outlineLevel="1">
      <c r="A8" s="7"/>
      <c r="B8" s="7"/>
      <c r="C8" s="7"/>
      <c r="D8" s="7"/>
      <c r="E8" s="7"/>
      <c r="H8" s="35">
        <v>7395.2800000000007</v>
      </c>
    </row>
    <row r="9" spans="1:11" ht="15.75">
      <c r="A9" s="7"/>
      <c r="B9" s="7"/>
      <c r="C9" s="7"/>
      <c r="D9" s="7"/>
      <c r="E9" s="7"/>
    </row>
    <row r="14" spans="1:11">
      <c r="F14" s="8">
        <f>SUM(H5,H8)</f>
        <v>14143.820000000002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CZ38"/>
  <sheetViews>
    <sheetView showGridLines="0" topLeftCell="E14" zoomScaleNormal="100" workbookViewId="0">
      <selection activeCell="F33" sqref="F33"/>
    </sheetView>
  </sheetViews>
  <sheetFormatPr defaultRowHeight="15" outlineLevelRow="2"/>
  <cols>
    <col min="1" max="1" width="13.140625" style="24" bestFit="1" customWidth="1"/>
    <col min="2" max="2" width="24.42578125" style="24" bestFit="1" customWidth="1"/>
    <col min="3" max="3" width="9.140625" style="24"/>
    <col min="4" max="4" width="33.140625" style="24" bestFit="1" customWidth="1"/>
    <col min="5" max="5" width="10.7109375" style="28" bestFit="1" customWidth="1"/>
    <col min="6" max="6" width="14.85546875" style="24" bestFit="1" customWidth="1"/>
    <col min="7" max="7" width="30.140625" style="24" bestFit="1" customWidth="1"/>
    <col min="8" max="8" width="13.5703125" style="29" bestFit="1" customWidth="1"/>
    <col min="9" max="10" width="9.140625" style="24"/>
    <col min="11" max="11" width="77.42578125" style="24" bestFit="1" customWidth="1"/>
    <col min="12" max="188" width="9.140625" style="24"/>
    <col min="189" max="189" width="10.5703125" style="24" bestFit="1" customWidth="1"/>
    <col min="190" max="190" width="23.42578125" style="24" bestFit="1" customWidth="1"/>
    <col min="191" max="191" width="9.140625" style="24"/>
    <col min="192" max="192" width="33.140625" style="24" bestFit="1" customWidth="1"/>
    <col min="193" max="193" width="15.42578125" style="24" customWidth="1"/>
    <col min="194" max="194" width="9.140625" style="24"/>
    <col min="195" max="195" width="14.7109375" style="24" bestFit="1" customWidth="1"/>
    <col min="196" max="196" width="10.140625" style="24" bestFit="1" customWidth="1"/>
    <col min="197" max="197" width="5" style="24" bestFit="1" customWidth="1"/>
    <col min="198" max="198" width="6.28515625" style="24" bestFit="1" customWidth="1"/>
    <col min="199" max="199" width="91.5703125" style="24" bestFit="1" customWidth="1"/>
    <col min="200" max="200" width="16.42578125" style="24" bestFit="1" customWidth="1"/>
    <col min="201" max="201" width="62.140625" style="24" bestFit="1" customWidth="1"/>
    <col min="202" max="202" width="56.140625" style="24" bestFit="1" customWidth="1"/>
    <col min="203" max="444" width="9.140625" style="24"/>
    <col min="445" max="445" width="10.5703125" style="24" bestFit="1" customWidth="1"/>
    <col min="446" max="446" width="23.42578125" style="24" bestFit="1" customWidth="1"/>
    <col min="447" max="447" width="9.140625" style="24"/>
    <col min="448" max="448" width="33.140625" style="24" bestFit="1" customWidth="1"/>
    <col min="449" max="449" width="15.42578125" style="24" customWidth="1"/>
    <col min="450" max="450" width="9.140625" style="24"/>
    <col min="451" max="451" width="14.7109375" style="24" bestFit="1" customWidth="1"/>
    <col min="452" max="452" width="10.140625" style="24" bestFit="1" customWidth="1"/>
    <col min="453" max="453" width="5" style="24" bestFit="1" customWidth="1"/>
    <col min="454" max="454" width="6.28515625" style="24" bestFit="1" customWidth="1"/>
    <col min="455" max="455" width="91.5703125" style="24" bestFit="1" customWidth="1"/>
    <col min="456" max="456" width="16.42578125" style="24" bestFit="1" customWidth="1"/>
    <col min="457" max="457" width="62.140625" style="24" bestFit="1" customWidth="1"/>
    <col min="458" max="458" width="56.140625" style="24" bestFit="1" customWidth="1"/>
    <col min="459" max="700" width="9.140625" style="24"/>
    <col min="701" max="701" width="10.5703125" style="24" bestFit="1" customWidth="1"/>
    <col min="702" max="702" width="23.42578125" style="24" bestFit="1" customWidth="1"/>
    <col min="703" max="703" width="9.140625" style="24"/>
    <col min="704" max="704" width="33.140625" style="24" bestFit="1" customWidth="1"/>
    <col min="705" max="705" width="15.42578125" style="24" customWidth="1"/>
    <col min="706" max="706" width="9.140625" style="24"/>
    <col min="707" max="707" width="14.7109375" style="24" bestFit="1" customWidth="1"/>
    <col min="708" max="708" width="10.140625" style="24" bestFit="1" customWidth="1"/>
    <col min="709" max="709" width="5" style="24" bestFit="1" customWidth="1"/>
    <col min="710" max="710" width="6.28515625" style="24" bestFit="1" customWidth="1"/>
    <col min="711" max="711" width="91.5703125" style="24" bestFit="1" customWidth="1"/>
    <col min="712" max="712" width="16.42578125" style="24" bestFit="1" customWidth="1"/>
    <col min="713" max="713" width="62.140625" style="24" bestFit="1" customWidth="1"/>
    <col min="714" max="714" width="56.140625" style="24" bestFit="1" customWidth="1"/>
    <col min="715" max="956" width="9.140625" style="24"/>
    <col min="957" max="957" width="10.5703125" style="24" bestFit="1" customWidth="1"/>
    <col min="958" max="958" width="23.42578125" style="24" bestFit="1" customWidth="1"/>
    <col min="959" max="959" width="9.140625" style="24"/>
    <col min="960" max="960" width="33.140625" style="24" bestFit="1" customWidth="1"/>
    <col min="961" max="961" width="15.42578125" style="24" customWidth="1"/>
    <col min="962" max="962" width="9.140625" style="24"/>
    <col min="963" max="963" width="14.7109375" style="24" bestFit="1" customWidth="1"/>
    <col min="964" max="964" width="10.140625" style="24" bestFit="1" customWidth="1"/>
    <col min="965" max="965" width="5" style="24" bestFit="1" customWidth="1"/>
    <col min="966" max="966" width="6.28515625" style="24" bestFit="1" customWidth="1"/>
    <col min="967" max="967" width="91.5703125" style="24" bestFit="1" customWidth="1"/>
    <col min="968" max="968" width="16.42578125" style="24" bestFit="1" customWidth="1"/>
    <col min="969" max="969" width="62.140625" style="24" bestFit="1" customWidth="1"/>
    <col min="970" max="970" width="56.140625" style="24" bestFit="1" customWidth="1"/>
    <col min="971" max="1212" width="9.140625" style="24"/>
    <col min="1213" max="1213" width="10.5703125" style="24" bestFit="1" customWidth="1"/>
    <col min="1214" max="1214" width="23.42578125" style="24" bestFit="1" customWidth="1"/>
    <col min="1215" max="1215" width="9.140625" style="24"/>
    <col min="1216" max="1216" width="33.140625" style="24" bestFit="1" customWidth="1"/>
    <col min="1217" max="1217" width="15.42578125" style="24" customWidth="1"/>
    <col min="1218" max="1218" width="9.140625" style="24"/>
    <col min="1219" max="1219" width="14.7109375" style="24" bestFit="1" customWidth="1"/>
    <col min="1220" max="1220" width="10.140625" style="24" bestFit="1" customWidth="1"/>
    <col min="1221" max="1221" width="5" style="24" bestFit="1" customWidth="1"/>
    <col min="1222" max="1222" width="6.28515625" style="24" bestFit="1" customWidth="1"/>
    <col min="1223" max="1223" width="91.5703125" style="24" bestFit="1" customWidth="1"/>
    <col min="1224" max="1224" width="16.42578125" style="24" bestFit="1" customWidth="1"/>
    <col min="1225" max="1225" width="62.140625" style="24" bestFit="1" customWidth="1"/>
    <col min="1226" max="1226" width="56.140625" style="24" bestFit="1" customWidth="1"/>
    <col min="1227" max="1468" width="9.140625" style="24"/>
    <col min="1469" max="1469" width="10.5703125" style="24" bestFit="1" customWidth="1"/>
    <col min="1470" max="1470" width="23.42578125" style="24" bestFit="1" customWidth="1"/>
    <col min="1471" max="1471" width="9.140625" style="24"/>
    <col min="1472" max="1472" width="33.140625" style="24" bestFit="1" customWidth="1"/>
    <col min="1473" max="1473" width="15.42578125" style="24" customWidth="1"/>
    <col min="1474" max="1474" width="9.140625" style="24"/>
    <col min="1475" max="1475" width="14.7109375" style="24" bestFit="1" customWidth="1"/>
    <col min="1476" max="1476" width="10.140625" style="24" bestFit="1" customWidth="1"/>
    <col min="1477" max="1477" width="5" style="24" bestFit="1" customWidth="1"/>
    <col min="1478" max="1478" width="6.28515625" style="24" bestFit="1" customWidth="1"/>
    <col min="1479" max="1479" width="91.5703125" style="24" bestFit="1" customWidth="1"/>
    <col min="1480" max="1480" width="16.42578125" style="24" bestFit="1" customWidth="1"/>
    <col min="1481" max="1481" width="62.140625" style="24" bestFit="1" customWidth="1"/>
    <col min="1482" max="1482" width="56.140625" style="24" bestFit="1" customWidth="1"/>
    <col min="1483" max="1724" width="9.140625" style="24"/>
    <col min="1725" max="1725" width="10.5703125" style="24" bestFit="1" customWidth="1"/>
    <col min="1726" max="1726" width="23.42578125" style="24" bestFit="1" customWidth="1"/>
    <col min="1727" max="1727" width="9.140625" style="24"/>
    <col min="1728" max="1728" width="33.140625" style="24" bestFit="1" customWidth="1"/>
    <col min="1729" max="1729" width="15.42578125" style="24" customWidth="1"/>
    <col min="1730" max="1730" width="9.140625" style="24"/>
    <col min="1731" max="1731" width="14.7109375" style="24" bestFit="1" customWidth="1"/>
    <col min="1732" max="1732" width="10.140625" style="24" bestFit="1" customWidth="1"/>
    <col min="1733" max="1733" width="5" style="24" bestFit="1" customWidth="1"/>
    <col min="1734" max="1734" width="6.28515625" style="24" bestFit="1" customWidth="1"/>
    <col min="1735" max="1735" width="91.5703125" style="24" bestFit="1" customWidth="1"/>
    <col min="1736" max="1736" width="16.42578125" style="24" bestFit="1" customWidth="1"/>
    <col min="1737" max="1737" width="62.140625" style="24" bestFit="1" customWidth="1"/>
    <col min="1738" max="1738" width="56.140625" style="24" bestFit="1" customWidth="1"/>
    <col min="1739" max="1980" width="9.140625" style="24"/>
    <col min="1981" max="1981" width="10.5703125" style="24" bestFit="1" customWidth="1"/>
    <col min="1982" max="1982" width="23.42578125" style="24" bestFit="1" customWidth="1"/>
    <col min="1983" max="1983" width="9.140625" style="24"/>
    <col min="1984" max="1984" width="33.140625" style="24" bestFit="1" customWidth="1"/>
    <col min="1985" max="1985" width="15.42578125" style="24" customWidth="1"/>
    <col min="1986" max="1986" width="9.140625" style="24"/>
    <col min="1987" max="1987" width="14.7109375" style="24" bestFit="1" customWidth="1"/>
    <col min="1988" max="1988" width="10.140625" style="24" bestFit="1" customWidth="1"/>
    <col min="1989" max="1989" width="5" style="24" bestFit="1" customWidth="1"/>
    <col min="1990" max="1990" width="6.28515625" style="24" bestFit="1" customWidth="1"/>
    <col min="1991" max="1991" width="91.5703125" style="24" bestFit="1" customWidth="1"/>
    <col min="1992" max="1992" width="16.42578125" style="24" bestFit="1" customWidth="1"/>
    <col min="1993" max="1993" width="62.140625" style="24" bestFit="1" customWidth="1"/>
    <col min="1994" max="1994" width="56.140625" style="24" bestFit="1" customWidth="1"/>
    <col min="1995" max="2236" width="9.140625" style="24"/>
    <col min="2237" max="2237" width="10.5703125" style="24" bestFit="1" customWidth="1"/>
    <col min="2238" max="2238" width="23.42578125" style="24" bestFit="1" customWidth="1"/>
    <col min="2239" max="2239" width="9.140625" style="24"/>
    <col min="2240" max="2240" width="33.140625" style="24" bestFit="1" customWidth="1"/>
    <col min="2241" max="2241" width="15.42578125" style="24" customWidth="1"/>
    <col min="2242" max="2242" width="9.140625" style="24"/>
    <col min="2243" max="2243" width="14.7109375" style="24" bestFit="1" customWidth="1"/>
    <col min="2244" max="2244" width="10.140625" style="24" bestFit="1" customWidth="1"/>
    <col min="2245" max="2245" width="5" style="24" bestFit="1" customWidth="1"/>
    <col min="2246" max="2246" width="6.28515625" style="24" bestFit="1" customWidth="1"/>
    <col min="2247" max="2247" width="91.5703125" style="24" bestFit="1" customWidth="1"/>
    <col min="2248" max="2248" width="16.42578125" style="24" bestFit="1" customWidth="1"/>
    <col min="2249" max="2249" width="62.140625" style="24" bestFit="1" customWidth="1"/>
    <col min="2250" max="2250" width="56.140625" style="24" bestFit="1" customWidth="1"/>
    <col min="2251" max="2492" width="9.140625" style="24"/>
    <col min="2493" max="2493" width="10.5703125" style="24" bestFit="1" customWidth="1"/>
    <col min="2494" max="2494" width="23.42578125" style="24" bestFit="1" customWidth="1"/>
    <col min="2495" max="2495" width="9.140625" style="24"/>
    <col min="2496" max="2496" width="33.140625" style="24" bestFit="1" customWidth="1"/>
    <col min="2497" max="2497" width="15.42578125" style="24" customWidth="1"/>
    <col min="2498" max="2498" width="9.140625" style="24"/>
    <col min="2499" max="2499" width="14.7109375" style="24" bestFit="1" customWidth="1"/>
    <col min="2500" max="2500" width="10.140625" style="24" bestFit="1" customWidth="1"/>
    <col min="2501" max="2501" width="5" style="24" bestFit="1" customWidth="1"/>
    <col min="2502" max="2502" width="6.28515625" style="24" bestFit="1" customWidth="1"/>
    <col min="2503" max="2503" width="91.5703125" style="24" bestFit="1" customWidth="1"/>
    <col min="2504" max="2504" width="16.42578125" style="24" bestFit="1" customWidth="1"/>
    <col min="2505" max="2505" width="62.140625" style="24" bestFit="1" customWidth="1"/>
    <col min="2506" max="2506" width="56.140625" style="24" bestFit="1" customWidth="1"/>
    <col min="2507" max="2748" width="9.140625" style="24"/>
    <col min="2749" max="2749" width="10.5703125" style="24" bestFit="1" customWidth="1"/>
    <col min="2750" max="2750" width="23.42578125" style="24" bestFit="1" customWidth="1"/>
    <col min="2751" max="2751" width="9.140625" style="24"/>
    <col min="2752" max="2752" width="33.140625" style="24" bestFit="1" customWidth="1"/>
    <col min="2753" max="2753" width="15.42578125" style="24" customWidth="1"/>
    <col min="2754" max="2754" width="9.140625" style="24"/>
    <col min="2755" max="2755" width="14.7109375" style="24" bestFit="1" customWidth="1"/>
    <col min="2756" max="2756" width="10.140625" style="24" bestFit="1" customWidth="1"/>
    <col min="2757" max="2757" width="5" style="24" bestFit="1" customWidth="1"/>
    <col min="2758" max="2758" width="6.28515625" style="24" bestFit="1" customWidth="1"/>
    <col min="2759" max="2759" width="91.5703125" style="24" bestFit="1" customWidth="1"/>
    <col min="2760" max="2760" width="16.42578125" style="24" bestFit="1" customWidth="1"/>
    <col min="2761" max="2761" width="62.140625" style="24" bestFit="1" customWidth="1"/>
    <col min="2762" max="2762" width="56.140625" style="24" bestFit="1" customWidth="1"/>
    <col min="2763" max="3004" width="9.140625" style="24"/>
    <col min="3005" max="3005" width="10.5703125" style="24" bestFit="1" customWidth="1"/>
    <col min="3006" max="3006" width="23.42578125" style="24" bestFit="1" customWidth="1"/>
    <col min="3007" max="3007" width="9.140625" style="24"/>
    <col min="3008" max="3008" width="33.140625" style="24" bestFit="1" customWidth="1"/>
    <col min="3009" max="3009" width="15.42578125" style="24" customWidth="1"/>
    <col min="3010" max="3010" width="9.140625" style="24"/>
    <col min="3011" max="3011" width="14.7109375" style="24" bestFit="1" customWidth="1"/>
    <col min="3012" max="3012" width="10.140625" style="24" bestFit="1" customWidth="1"/>
    <col min="3013" max="3013" width="5" style="24" bestFit="1" customWidth="1"/>
    <col min="3014" max="3014" width="6.28515625" style="24" bestFit="1" customWidth="1"/>
    <col min="3015" max="3015" width="91.5703125" style="24" bestFit="1" customWidth="1"/>
    <col min="3016" max="3016" width="16.42578125" style="24" bestFit="1" customWidth="1"/>
    <col min="3017" max="3017" width="62.140625" style="24" bestFit="1" customWidth="1"/>
    <col min="3018" max="3018" width="56.140625" style="24" bestFit="1" customWidth="1"/>
    <col min="3019" max="3260" width="9.140625" style="24"/>
    <col min="3261" max="3261" width="10.5703125" style="24" bestFit="1" customWidth="1"/>
    <col min="3262" max="3262" width="23.42578125" style="24" bestFit="1" customWidth="1"/>
    <col min="3263" max="3263" width="9.140625" style="24"/>
    <col min="3264" max="3264" width="33.140625" style="24" bestFit="1" customWidth="1"/>
    <col min="3265" max="3265" width="15.42578125" style="24" customWidth="1"/>
    <col min="3266" max="3266" width="9.140625" style="24"/>
    <col min="3267" max="3267" width="14.7109375" style="24" bestFit="1" customWidth="1"/>
    <col min="3268" max="3268" width="10.140625" style="24" bestFit="1" customWidth="1"/>
    <col min="3269" max="3269" width="5" style="24" bestFit="1" customWidth="1"/>
    <col min="3270" max="3270" width="6.28515625" style="24" bestFit="1" customWidth="1"/>
    <col min="3271" max="3271" width="91.5703125" style="24" bestFit="1" customWidth="1"/>
    <col min="3272" max="3272" width="16.42578125" style="24" bestFit="1" customWidth="1"/>
    <col min="3273" max="3273" width="62.140625" style="24" bestFit="1" customWidth="1"/>
    <col min="3274" max="3274" width="56.140625" style="24" bestFit="1" customWidth="1"/>
    <col min="3275" max="3516" width="9.140625" style="24"/>
    <col min="3517" max="3517" width="10.5703125" style="24" bestFit="1" customWidth="1"/>
    <col min="3518" max="3518" width="23.42578125" style="24" bestFit="1" customWidth="1"/>
    <col min="3519" max="3519" width="9.140625" style="24"/>
    <col min="3520" max="3520" width="33.140625" style="24" bestFit="1" customWidth="1"/>
    <col min="3521" max="3521" width="15.42578125" style="24" customWidth="1"/>
    <col min="3522" max="3522" width="9.140625" style="24"/>
    <col min="3523" max="3523" width="14.7109375" style="24" bestFit="1" customWidth="1"/>
    <col min="3524" max="3524" width="10.140625" style="24" bestFit="1" customWidth="1"/>
    <col min="3525" max="3525" width="5" style="24" bestFit="1" customWidth="1"/>
    <col min="3526" max="3526" width="6.28515625" style="24" bestFit="1" customWidth="1"/>
    <col min="3527" max="3527" width="91.5703125" style="24" bestFit="1" customWidth="1"/>
    <col min="3528" max="3528" width="16.42578125" style="24" bestFit="1" customWidth="1"/>
    <col min="3529" max="3529" width="62.140625" style="24" bestFit="1" customWidth="1"/>
    <col min="3530" max="3530" width="56.140625" style="24" bestFit="1" customWidth="1"/>
    <col min="3531" max="3772" width="9.140625" style="24"/>
    <col min="3773" max="3773" width="10.5703125" style="24" bestFit="1" customWidth="1"/>
    <col min="3774" max="3774" width="23.42578125" style="24" bestFit="1" customWidth="1"/>
    <col min="3775" max="3775" width="9.140625" style="24"/>
    <col min="3776" max="3776" width="33.140625" style="24" bestFit="1" customWidth="1"/>
    <col min="3777" max="3777" width="15.42578125" style="24" customWidth="1"/>
    <col min="3778" max="3778" width="9.140625" style="24"/>
    <col min="3779" max="3779" width="14.7109375" style="24" bestFit="1" customWidth="1"/>
    <col min="3780" max="3780" width="10.140625" style="24" bestFit="1" customWidth="1"/>
    <col min="3781" max="3781" width="5" style="24" bestFit="1" customWidth="1"/>
    <col min="3782" max="3782" width="6.28515625" style="24" bestFit="1" customWidth="1"/>
    <col min="3783" max="3783" width="91.5703125" style="24" bestFit="1" customWidth="1"/>
    <col min="3784" max="3784" width="16.42578125" style="24" bestFit="1" customWidth="1"/>
    <col min="3785" max="3785" width="62.140625" style="24" bestFit="1" customWidth="1"/>
    <col min="3786" max="3786" width="56.140625" style="24" bestFit="1" customWidth="1"/>
    <col min="3787" max="4028" width="9.140625" style="24"/>
    <col min="4029" max="4029" width="10.5703125" style="24" bestFit="1" customWidth="1"/>
    <col min="4030" max="4030" width="23.42578125" style="24" bestFit="1" customWidth="1"/>
    <col min="4031" max="4031" width="9.140625" style="24"/>
    <col min="4032" max="4032" width="33.140625" style="24" bestFit="1" customWidth="1"/>
    <col min="4033" max="4033" width="15.42578125" style="24" customWidth="1"/>
    <col min="4034" max="4034" width="9.140625" style="24"/>
    <col min="4035" max="4035" width="14.7109375" style="24" bestFit="1" customWidth="1"/>
    <col min="4036" max="4036" width="10.140625" style="24" bestFit="1" customWidth="1"/>
    <col min="4037" max="4037" width="5" style="24" bestFit="1" customWidth="1"/>
    <col min="4038" max="4038" width="6.28515625" style="24" bestFit="1" customWidth="1"/>
    <col min="4039" max="4039" width="91.5703125" style="24" bestFit="1" customWidth="1"/>
    <col min="4040" max="4040" width="16.42578125" style="24" bestFit="1" customWidth="1"/>
    <col min="4041" max="4041" width="62.140625" style="24" bestFit="1" customWidth="1"/>
    <col min="4042" max="4042" width="56.140625" style="24" bestFit="1" customWidth="1"/>
    <col min="4043" max="4284" width="9.140625" style="24"/>
    <col min="4285" max="4285" width="10.5703125" style="24" bestFit="1" customWidth="1"/>
    <col min="4286" max="4286" width="23.42578125" style="24" bestFit="1" customWidth="1"/>
    <col min="4287" max="4287" width="9.140625" style="24"/>
    <col min="4288" max="4288" width="33.140625" style="24" bestFit="1" customWidth="1"/>
    <col min="4289" max="4289" width="15.42578125" style="24" customWidth="1"/>
    <col min="4290" max="4290" width="9.140625" style="24"/>
    <col min="4291" max="4291" width="14.7109375" style="24" bestFit="1" customWidth="1"/>
    <col min="4292" max="4292" width="10.140625" style="24" bestFit="1" customWidth="1"/>
    <col min="4293" max="4293" width="5" style="24" bestFit="1" customWidth="1"/>
    <col min="4294" max="4294" width="6.28515625" style="24" bestFit="1" customWidth="1"/>
    <col min="4295" max="4295" width="91.5703125" style="24" bestFit="1" customWidth="1"/>
    <col min="4296" max="4296" width="16.42578125" style="24" bestFit="1" customWidth="1"/>
    <col min="4297" max="4297" width="62.140625" style="24" bestFit="1" customWidth="1"/>
    <col min="4298" max="4298" width="56.140625" style="24" bestFit="1" customWidth="1"/>
    <col min="4299" max="4540" width="9.140625" style="24"/>
    <col min="4541" max="4541" width="10.5703125" style="24" bestFit="1" customWidth="1"/>
    <col min="4542" max="4542" width="23.42578125" style="24" bestFit="1" customWidth="1"/>
    <col min="4543" max="4543" width="9.140625" style="24"/>
    <col min="4544" max="4544" width="33.140625" style="24" bestFit="1" customWidth="1"/>
    <col min="4545" max="4545" width="15.42578125" style="24" customWidth="1"/>
    <col min="4546" max="4546" width="9.140625" style="24"/>
    <col min="4547" max="4547" width="14.7109375" style="24" bestFit="1" customWidth="1"/>
    <col min="4548" max="4548" width="10.140625" style="24" bestFit="1" customWidth="1"/>
    <col min="4549" max="4549" width="5" style="24" bestFit="1" customWidth="1"/>
    <col min="4550" max="4550" width="6.28515625" style="24" bestFit="1" customWidth="1"/>
    <col min="4551" max="4551" width="91.5703125" style="24" bestFit="1" customWidth="1"/>
    <col min="4552" max="4552" width="16.42578125" style="24" bestFit="1" customWidth="1"/>
    <col min="4553" max="4553" width="62.140625" style="24" bestFit="1" customWidth="1"/>
    <col min="4554" max="4554" width="56.140625" style="24" bestFit="1" customWidth="1"/>
    <col min="4555" max="4796" width="9.140625" style="24"/>
    <col min="4797" max="4797" width="10.5703125" style="24" bestFit="1" customWidth="1"/>
    <col min="4798" max="4798" width="23.42578125" style="24" bestFit="1" customWidth="1"/>
    <col min="4799" max="4799" width="9.140625" style="24"/>
    <col min="4800" max="4800" width="33.140625" style="24" bestFit="1" customWidth="1"/>
    <col min="4801" max="4801" width="15.42578125" style="24" customWidth="1"/>
    <col min="4802" max="4802" width="9.140625" style="24"/>
    <col min="4803" max="4803" width="14.7109375" style="24" bestFit="1" customWidth="1"/>
    <col min="4804" max="4804" width="10.140625" style="24" bestFit="1" customWidth="1"/>
    <col min="4805" max="4805" width="5" style="24" bestFit="1" customWidth="1"/>
    <col min="4806" max="4806" width="6.28515625" style="24" bestFit="1" customWidth="1"/>
    <col min="4807" max="4807" width="91.5703125" style="24" bestFit="1" customWidth="1"/>
    <col min="4808" max="4808" width="16.42578125" style="24" bestFit="1" customWidth="1"/>
    <col min="4809" max="4809" width="62.140625" style="24" bestFit="1" customWidth="1"/>
    <col min="4810" max="4810" width="56.140625" style="24" bestFit="1" customWidth="1"/>
    <col min="4811" max="5052" width="9.140625" style="24"/>
    <col min="5053" max="5053" width="10.5703125" style="24" bestFit="1" customWidth="1"/>
    <col min="5054" max="5054" width="23.42578125" style="24" bestFit="1" customWidth="1"/>
    <col min="5055" max="5055" width="9.140625" style="24"/>
    <col min="5056" max="5056" width="33.140625" style="24" bestFit="1" customWidth="1"/>
    <col min="5057" max="5057" width="15.42578125" style="24" customWidth="1"/>
    <col min="5058" max="5058" width="9.140625" style="24"/>
    <col min="5059" max="5059" width="14.7109375" style="24" bestFit="1" customWidth="1"/>
    <col min="5060" max="5060" width="10.140625" style="24" bestFit="1" customWidth="1"/>
    <col min="5061" max="5061" width="5" style="24" bestFit="1" customWidth="1"/>
    <col min="5062" max="5062" width="6.28515625" style="24" bestFit="1" customWidth="1"/>
    <col min="5063" max="5063" width="91.5703125" style="24" bestFit="1" customWidth="1"/>
    <col min="5064" max="5064" width="16.42578125" style="24" bestFit="1" customWidth="1"/>
    <col min="5065" max="5065" width="62.140625" style="24" bestFit="1" customWidth="1"/>
    <col min="5066" max="5066" width="56.140625" style="24" bestFit="1" customWidth="1"/>
    <col min="5067" max="5308" width="9.140625" style="24"/>
    <col min="5309" max="5309" width="10.5703125" style="24" bestFit="1" customWidth="1"/>
    <col min="5310" max="5310" width="23.42578125" style="24" bestFit="1" customWidth="1"/>
    <col min="5311" max="5311" width="9.140625" style="24"/>
    <col min="5312" max="5312" width="33.140625" style="24" bestFit="1" customWidth="1"/>
    <col min="5313" max="5313" width="15.42578125" style="24" customWidth="1"/>
    <col min="5314" max="5314" width="9.140625" style="24"/>
    <col min="5315" max="5315" width="14.7109375" style="24" bestFit="1" customWidth="1"/>
    <col min="5316" max="5316" width="10.140625" style="24" bestFit="1" customWidth="1"/>
    <col min="5317" max="5317" width="5" style="24" bestFit="1" customWidth="1"/>
    <col min="5318" max="5318" width="6.28515625" style="24" bestFit="1" customWidth="1"/>
    <col min="5319" max="5319" width="91.5703125" style="24" bestFit="1" customWidth="1"/>
    <col min="5320" max="5320" width="16.42578125" style="24" bestFit="1" customWidth="1"/>
    <col min="5321" max="5321" width="62.140625" style="24" bestFit="1" customWidth="1"/>
    <col min="5322" max="5322" width="56.140625" style="24" bestFit="1" customWidth="1"/>
    <col min="5323" max="5564" width="9.140625" style="24"/>
    <col min="5565" max="5565" width="10.5703125" style="24" bestFit="1" customWidth="1"/>
    <col min="5566" max="5566" width="23.42578125" style="24" bestFit="1" customWidth="1"/>
    <col min="5567" max="5567" width="9.140625" style="24"/>
    <col min="5568" max="5568" width="33.140625" style="24" bestFit="1" customWidth="1"/>
    <col min="5569" max="5569" width="15.42578125" style="24" customWidth="1"/>
    <col min="5570" max="5570" width="9.140625" style="24"/>
    <col min="5571" max="5571" width="14.7109375" style="24" bestFit="1" customWidth="1"/>
    <col min="5572" max="5572" width="10.140625" style="24" bestFit="1" customWidth="1"/>
    <col min="5573" max="5573" width="5" style="24" bestFit="1" customWidth="1"/>
    <col min="5574" max="5574" width="6.28515625" style="24" bestFit="1" customWidth="1"/>
    <col min="5575" max="5575" width="91.5703125" style="24" bestFit="1" customWidth="1"/>
    <col min="5576" max="5576" width="16.42578125" style="24" bestFit="1" customWidth="1"/>
    <col min="5577" max="5577" width="62.140625" style="24" bestFit="1" customWidth="1"/>
    <col min="5578" max="5578" width="56.140625" style="24" bestFit="1" customWidth="1"/>
    <col min="5579" max="5820" width="9.140625" style="24"/>
    <col min="5821" max="5821" width="10.5703125" style="24" bestFit="1" customWidth="1"/>
    <col min="5822" max="5822" width="23.42578125" style="24" bestFit="1" customWidth="1"/>
    <col min="5823" max="5823" width="9.140625" style="24"/>
    <col min="5824" max="5824" width="33.140625" style="24" bestFit="1" customWidth="1"/>
    <col min="5825" max="5825" width="15.42578125" style="24" customWidth="1"/>
    <col min="5826" max="5826" width="9.140625" style="24"/>
    <col min="5827" max="5827" width="14.7109375" style="24" bestFit="1" customWidth="1"/>
    <col min="5828" max="5828" width="10.140625" style="24" bestFit="1" customWidth="1"/>
    <col min="5829" max="5829" width="5" style="24" bestFit="1" customWidth="1"/>
    <col min="5830" max="5830" width="6.28515625" style="24" bestFit="1" customWidth="1"/>
    <col min="5831" max="5831" width="91.5703125" style="24" bestFit="1" customWidth="1"/>
    <col min="5832" max="5832" width="16.42578125" style="24" bestFit="1" customWidth="1"/>
    <col min="5833" max="5833" width="62.140625" style="24" bestFit="1" customWidth="1"/>
    <col min="5834" max="5834" width="56.140625" style="24" bestFit="1" customWidth="1"/>
    <col min="5835" max="6076" width="9.140625" style="24"/>
    <col min="6077" max="6077" width="10.5703125" style="24" bestFit="1" customWidth="1"/>
    <col min="6078" max="6078" width="23.42578125" style="24" bestFit="1" customWidth="1"/>
    <col min="6079" max="6079" width="9.140625" style="24"/>
    <col min="6080" max="6080" width="33.140625" style="24" bestFit="1" customWidth="1"/>
    <col min="6081" max="6081" width="15.42578125" style="24" customWidth="1"/>
    <col min="6082" max="6082" width="9.140625" style="24"/>
    <col min="6083" max="6083" width="14.7109375" style="24" bestFit="1" customWidth="1"/>
    <col min="6084" max="6084" width="10.140625" style="24" bestFit="1" customWidth="1"/>
    <col min="6085" max="6085" width="5" style="24" bestFit="1" customWidth="1"/>
    <col min="6086" max="6086" width="6.28515625" style="24" bestFit="1" customWidth="1"/>
    <col min="6087" max="6087" width="91.5703125" style="24" bestFit="1" customWidth="1"/>
    <col min="6088" max="6088" width="16.42578125" style="24" bestFit="1" customWidth="1"/>
    <col min="6089" max="6089" width="62.140625" style="24" bestFit="1" customWidth="1"/>
    <col min="6090" max="6090" width="56.140625" style="24" bestFit="1" customWidth="1"/>
    <col min="6091" max="6332" width="9.140625" style="24"/>
    <col min="6333" max="6333" width="10.5703125" style="24" bestFit="1" customWidth="1"/>
    <col min="6334" max="6334" width="23.42578125" style="24" bestFit="1" customWidth="1"/>
    <col min="6335" max="6335" width="9.140625" style="24"/>
    <col min="6336" max="6336" width="33.140625" style="24" bestFit="1" customWidth="1"/>
    <col min="6337" max="6337" width="15.42578125" style="24" customWidth="1"/>
    <col min="6338" max="6338" width="9.140625" style="24"/>
    <col min="6339" max="6339" width="14.7109375" style="24" bestFit="1" customWidth="1"/>
    <col min="6340" max="6340" width="10.140625" style="24" bestFit="1" customWidth="1"/>
    <col min="6341" max="6341" width="5" style="24" bestFit="1" customWidth="1"/>
    <col min="6342" max="6342" width="6.28515625" style="24" bestFit="1" customWidth="1"/>
    <col min="6343" max="6343" width="91.5703125" style="24" bestFit="1" customWidth="1"/>
    <col min="6344" max="6344" width="16.42578125" style="24" bestFit="1" customWidth="1"/>
    <col min="6345" max="6345" width="62.140625" style="24" bestFit="1" customWidth="1"/>
    <col min="6346" max="6346" width="56.140625" style="24" bestFit="1" customWidth="1"/>
    <col min="6347" max="6588" width="9.140625" style="24"/>
    <col min="6589" max="6589" width="10.5703125" style="24" bestFit="1" customWidth="1"/>
    <col min="6590" max="6590" width="23.42578125" style="24" bestFit="1" customWidth="1"/>
    <col min="6591" max="6591" width="9.140625" style="24"/>
    <col min="6592" max="6592" width="33.140625" style="24" bestFit="1" customWidth="1"/>
    <col min="6593" max="6593" width="15.42578125" style="24" customWidth="1"/>
    <col min="6594" max="6594" width="9.140625" style="24"/>
    <col min="6595" max="6595" width="14.7109375" style="24" bestFit="1" customWidth="1"/>
    <col min="6596" max="6596" width="10.140625" style="24" bestFit="1" customWidth="1"/>
    <col min="6597" max="6597" width="5" style="24" bestFit="1" customWidth="1"/>
    <col min="6598" max="6598" width="6.28515625" style="24" bestFit="1" customWidth="1"/>
    <col min="6599" max="6599" width="91.5703125" style="24" bestFit="1" customWidth="1"/>
    <col min="6600" max="6600" width="16.42578125" style="24" bestFit="1" customWidth="1"/>
    <col min="6601" max="6601" width="62.140625" style="24" bestFit="1" customWidth="1"/>
    <col min="6602" max="6602" width="56.140625" style="24" bestFit="1" customWidth="1"/>
    <col min="6603" max="6844" width="9.140625" style="24"/>
    <col min="6845" max="6845" width="10.5703125" style="24" bestFit="1" customWidth="1"/>
    <col min="6846" max="6846" width="23.42578125" style="24" bestFit="1" customWidth="1"/>
    <col min="6847" max="6847" width="9.140625" style="24"/>
    <col min="6848" max="6848" width="33.140625" style="24" bestFit="1" customWidth="1"/>
    <col min="6849" max="6849" width="15.42578125" style="24" customWidth="1"/>
    <col min="6850" max="6850" width="9.140625" style="24"/>
    <col min="6851" max="6851" width="14.7109375" style="24" bestFit="1" customWidth="1"/>
    <col min="6852" max="6852" width="10.140625" style="24" bestFit="1" customWidth="1"/>
    <col min="6853" max="6853" width="5" style="24" bestFit="1" customWidth="1"/>
    <col min="6854" max="6854" width="6.28515625" style="24" bestFit="1" customWidth="1"/>
    <col min="6855" max="6855" width="91.5703125" style="24" bestFit="1" customWidth="1"/>
    <col min="6856" max="6856" width="16.42578125" style="24" bestFit="1" customWidth="1"/>
    <col min="6857" max="6857" width="62.140625" style="24" bestFit="1" customWidth="1"/>
    <col min="6858" max="6858" width="56.140625" style="24" bestFit="1" customWidth="1"/>
    <col min="6859" max="7100" width="9.140625" style="24"/>
    <col min="7101" max="7101" width="10.5703125" style="24" bestFit="1" customWidth="1"/>
    <col min="7102" max="7102" width="23.42578125" style="24" bestFit="1" customWidth="1"/>
    <col min="7103" max="7103" width="9.140625" style="24"/>
    <col min="7104" max="7104" width="33.140625" style="24" bestFit="1" customWidth="1"/>
    <col min="7105" max="7105" width="15.42578125" style="24" customWidth="1"/>
    <col min="7106" max="7106" width="9.140625" style="24"/>
    <col min="7107" max="7107" width="14.7109375" style="24" bestFit="1" customWidth="1"/>
    <col min="7108" max="7108" width="10.140625" style="24" bestFit="1" customWidth="1"/>
    <col min="7109" max="7109" width="5" style="24" bestFit="1" customWidth="1"/>
    <col min="7110" max="7110" width="6.28515625" style="24" bestFit="1" customWidth="1"/>
    <col min="7111" max="7111" width="91.5703125" style="24" bestFit="1" customWidth="1"/>
    <col min="7112" max="7112" width="16.42578125" style="24" bestFit="1" customWidth="1"/>
    <col min="7113" max="7113" width="62.140625" style="24" bestFit="1" customWidth="1"/>
    <col min="7114" max="7114" width="56.140625" style="24" bestFit="1" customWidth="1"/>
    <col min="7115" max="7356" width="9.140625" style="24"/>
    <col min="7357" max="7357" width="10.5703125" style="24" bestFit="1" customWidth="1"/>
    <col min="7358" max="7358" width="23.42578125" style="24" bestFit="1" customWidth="1"/>
    <col min="7359" max="7359" width="9.140625" style="24"/>
    <col min="7360" max="7360" width="33.140625" style="24" bestFit="1" customWidth="1"/>
    <col min="7361" max="7361" width="15.42578125" style="24" customWidth="1"/>
    <col min="7362" max="7362" width="9.140625" style="24"/>
    <col min="7363" max="7363" width="14.7109375" style="24" bestFit="1" customWidth="1"/>
    <col min="7364" max="7364" width="10.140625" style="24" bestFit="1" customWidth="1"/>
    <col min="7365" max="7365" width="5" style="24" bestFit="1" customWidth="1"/>
    <col min="7366" max="7366" width="6.28515625" style="24" bestFit="1" customWidth="1"/>
    <col min="7367" max="7367" width="91.5703125" style="24" bestFit="1" customWidth="1"/>
    <col min="7368" max="7368" width="16.42578125" style="24" bestFit="1" customWidth="1"/>
    <col min="7369" max="7369" width="62.140625" style="24" bestFit="1" customWidth="1"/>
    <col min="7370" max="7370" width="56.140625" style="24" bestFit="1" customWidth="1"/>
    <col min="7371" max="7612" width="9.140625" style="24"/>
    <col min="7613" max="7613" width="10.5703125" style="24" bestFit="1" customWidth="1"/>
    <col min="7614" max="7614" width="23.42578125" style="24" bestFit="1" customWidth="1"/>
    <col min="7615" max="7615" width="9.140625" style="24"/>
    <col min="7616" max="7616" width="33.140625" style="24" bestFit="1" customWidth="1"/>
    <col min="7617" max="7617" width="15.42578125" style="24" customWidth="1"/>
    <col min="7618" max="7618" width="9.140625" style="24"/>
    <col min="7619" max="7619" width="14.7109375" style="24" bestFit="1" customWidth="1"/>
    <col min="7620" max="7620" width="10.140625" style="24" bestFit="1" customWidth="1"/>
    <col min="7621" max="7621" width="5" style="24" bestFit="1" customWidth="1"/>
    <col min="7622" max="7622" width="6.28515625" style="24" bestFit="1" customWidth="1"/>
    <col min="7623" max="7623" width="91.5703125" style="24" bestFit="1" customWidth="1"/>
    <col min="7624" max="7624" width="16.42578125" style="24" bestFit="1" customWidth="1"/>
    <col min="7625" max="7625" width="62.140625" style="24" bestFit="1" customWidth="1"/>
    <col min="7626" max="7626" width="56.140625" style="24" bestFit="1" customWidth="1"/>
    <col min="7627" max="7868" width="9.140625" style="24"/>
    <col min="7869" max="7869" width="10.5703125" style="24" bestFit="1" customWidth="1"/>
    <col min="7870" max="7870" width="23.42578125" style="24" bestFit="1" customWidth="1"/>
    <col min="7871" max="7871" width="9.140625" style="24"/>
    <col min="7872" max="7872" width="33.140625" style="24" bestFit="1" customWidth="1"/>
    <col min="7873" max="7873" width="15.42578125" style="24" customWidth="1"/>
    <col min="7874" max="7874" width="9.140625" style="24"/>
    <col min="7875" max="7875" width="14.7109375" style="24" bestFit="1" customWidth="1"/>
    <col min="7876" max="7876" width="10.140625" style="24" bestFit="1" customWidth="1"/>
    <col min="7877" max="7877" width="5" style="24" bestFit="1" customWidth="1"/>
    <col min="7878" max="7878" width="6.28515625" style="24" bestFit="1" customWidth="1"/>
    <col min="7879" max="7879" width="91.5703125" style="24" bestFit="1" customWidth="1"/>
    <col min="7880" max="7880" width="16.42578125" style="24" bestFit="1" customWidth="1"/>
    <col min="7881" max="7881" width="62.140625" style="24" bestFit="1" customWidth="1"/>
    <col min="7882" max="7882" width="56.140625" style="24" bestFit="1" customWidth="1"/>
    <col min="7883" max="8124" width="9.140625" style="24"/>
    <col min="8125" max="8125" width="10.5703125" style="24" bestFit="1" customWidth="1"/>
    <col min="8126" max="8126" width="23.42578125" style="24" bestFit="1" customWidth="1"/>
    <col min="8127" max="8127" width="9.140625" style="24"/>
    <col min="8128" max="8128" width="33.140625" style="24" bestFit="1" customWidth="1"/>
    <col min="8129" max="8129" width="15.42578125" style="24" customWidth="1"/>
    <col min="8130" max="8130" width="9.140625" style="24"/>
    <col min="8131" max="8131" width="14.7109375" style="24" bestFit="1" customWidth="1"/>
    <col min="8132" max="8132" width="10.140625" style="24" bestFit="1" customWidth="1"/>
    <col min="8133" max="8133" width="5" style="24" bestFit="1" customWidth="1"/>
    <col min="8134" max="8134" width="6.28515625" style="24" bestFit="1" customWidth="1"/>
    <col min="8135" max="8135" width="91.5703125" style="24" bestFit="1" customWidth="1"/>
    <col min="8136" max="8136" width="16.42578125" style="24" bestFit="1" customWidth="1"/>
    <col min="8137" max="8137" width="62.140625" style="24" bestFit="1" customWidth="1"/>
    <col min="8138" max="8138" width="56.140625" style="24" bestFit="1" customWidth="1"/>
    <col min="8139" max="8380" width="9.140625" style="24"/>
    <col min="8381" max="8381" width="10.5703125" style="24" bestFit="1" customWidth="1"/>
    <col min="8382" max="8382" width="23.42578125" style="24" bestFit="1" customWidth="1"/>
    <col min="8383" max="8383" width="9.140625" style="24"/>
    <col min="8384" max="8384" width="33.140625" style="24" bestFit="1" customWidth="1"/>
    <col min="8385" max="8385" width="15.42578125" style="24" customWidth="1"/>
    <col min="8386" max="8386" width="9.140625" style="24"/>
    <col min="8387" max="8387" width="14.7109375" style="24" bestFit="1" customWidth="1"/>
    <col min="8388" max="8388" width="10.140625" style="24" bestFit="1" customWidth="1"/>
    <col min="8389" max="8389" width="5" style="24" bestFit="1" customWidth="1"/>
    <col min="8390" max="8390" width="6.28515625" style="24" bestFit="1" customWidth="1"/>
    <col min="8391" max="8391" width="91.5703125" style="24" bestFit="1" customWidth="1"/>
    <col min="8392" max="8392" width="16.42578125" style="24" bestFit="1" customWidth="1"/>
    <col min="8393" max="8393" width="62.140625" style="24" bestFit="1" customWidth="1"/>
    <col min="8394" max="8394" width="56.140625" style="24" bestFit="1" customWidth="1"/>
    <col min="8395" max="8636" width="9.140625" style="24"/>
    <col min="8637" max="8637" width="10.5703125" style="24" bestFit="1" customWidth="1"/>
    <col min="8638" max="8638" width="23.42578125" style="24" bestFit="1" customWidth="1"/>
    <col min="8639" max="8639" width="9.140625" style="24"/>
    <col min="8640" max="8640" width="33.140625" style="24" bestFit="1" customWidth="1"/>
    <col min="8641" max="8641" width="15.42578125" style="24" customWidth="1"/>
    <col min="8642" max="8642" width="9.140625" style="24"/>
    <col min="8643" max="8643" width="14.7109375" style="24" bestFit="1" customWidth="1"/>
    <col min="8644" max="8644" width="10.140625" style="24" bestFit="1" customWidth="1"/>
    <col min="8645" max="8645" width="5" style="24" bestFit="1" customWidth="1"/>
    <col min="8646" max="8646" width="6.28515625" style="24" bestFit="1" customWidth="1"/>
    <col min="8647" max="8647" width="91.5703125" style="24" bestFit="1" customWidth="1"/>
    <col min="8648" max="8648" width="16.42578125" style="24" bestFit="1" customWidth="1"/>
    <col min="8649" max="8649" width="62.140625" style="24" bestFit="1" customWidth="1"/>
    <col min="8650" max="8650" width="56.140625" style="24" bestFit="1" customWidth="1"/>
    <col min="8651" max="8892" width="9.140625" style="24"/>
    <col min="8893" max="8893" width="10.5703125" style="24" bestFit="1" customWidth="1"/>
    <col min="8894" max="8894" width="23.42578125" style="24" bestFit="1" customWidth="1"/>
    <col min="8895" max="8895" width="9.140625" style="24"/>
    <col min="8896" max="8896" width="33.140625" style="24" bestFit="1" customWidth="1"/>
    <col min="8897" max="8897" width="15.42578125" style="24" customWidth="1"/>
    <col min="8898" max="8898" width="9.140625" style="24"/>
    <col min="8899" max="8899" width="14.7109375" style="24" bestFit="1" customWidth="1"/>
    <col min="8900" max="8900" width="10.140625" style="24" bestFit="1" customWidth="1"/>
    <col min="8901" max="8901" width="5" style="24" bestFit="1" customWidth="1"/>
    <col min="8902" max="8902" width="6.28515625" style="24" bestFit="1" customWidth="1"/>
    <col min="8903" max="8903" width="91.5703125" style="24" bestFit="1" customWidth="1"/>
    <col min="8904" max="8904" width="16.42578125" style="24" bestFit="1" customWidth="1"/>
    <col min="8905" max="8905" width="62.140625" style="24" bestFit="1" customWidth="1"/>
    <col min="8906" max="8906" width="56.140625" style="24" bestFit="1" customWidth="1"/>
    <col min="8907" max="9148" width="9.140625" style="24"/>
    <col min="9149" max="9149" width="10.5703125" style="24" bestFit="1" customWidth="1"/>
    <col min="9150" max="9150" width="23.42578125" style="24" bestFit="1" customWidth="1"/>
    <col min="9151" max="9151" width="9.140625" style="24"/>
    <col min="9152" max="9152" width="33.140625" style="24" bestFit="1" customWidth="1"/>
    <col min="9153" max="9153" width="15.42578125" style="24" customWidth="1"/>
    <col min="9154" max="9154" width="9.140625" style="24"/>
    <col min="9155" max="9155" width="14.7109375" style="24" bestFit="1" customWidth="1"/>
    <col min="9156" max="9156" width="10.140625" style="24" bestFit="1" customWidth="1"/>
    <col min="9157" max="9157" width="5" style="24" bestFit="1" customWidth="1"/>
    <col min="9158" max="9158" width="6.28515625" style="24" bestFit="1" customWidth="1"/>
    <col min="9159" max="9159" width="91.5703125" style="24" bestFit="1" customWidth="1"/>
    <col min="9160" max="9160" width="16.42578125" style="24" bestFit="1" customWidth="1"/>
    <col min="9161" max="9161" width="62.140625" style="24" bestFit="1" customWidth="1"/>
    <col min="9162" max="9162" width="56.140625" style="24" bestFit="1" customWidth="1"/>
    <col min="9163" max="9404" width="9.140625" style="24"/>
    <col min="9405" max="9405" width="10.5703125" style="24" bestFit="1" customWidth="1"/>
    <col min="9406" max="9406" width="23.42578125" style="24" bestFit="1" customWidth="1"/>
    <col min="9407" max="9407" width="9.140625" style="24"/>
    <col min="9408" max="9408" width="33.140625" style="24" bestFit="1" customWidth="1"/>
    <col min="9409" max="9409" width="15.42578125" style="24" customWidth="1"/>
    <col min="9410" max="9410" width="9.140625" style="24"/>
    <col min="9411" max="9411" width="14.7109375" style="24" bestFit="1" customWidth="1"/>
    <col min="9412" max="9412" width="10.140625" style="24" bestFit="1" customWidth="1"/>
    <col min="9413" max="9413" width="5" style="24" bestFit="1" customWidth="1"/>
    <col min="9414" max="9414" width="6.28515625" style="24" bestFit="1" customWidth="1"/>
    <col min="9415" max="9415" width="91.5703125" style="24" bestFit="1" customWidth="1"/>
    <col min="9416" max="9416" width="16.42578125" style="24" bestFit="1" customWidth="1"/>
    <col min="9417" max="9417" width="62.140625" style="24" bestFit="1" customWidth="1"/>
    <col min="9418" max="9418" width="56.140625" style="24" bestFit="1" customWidth="1"/>
    <col min="9419" max="9660" width="9.140625" style="24"/>
    <col min="9661" max="9661" width="10.5703125" style="24" bestFit="1" customWidth="1"/>
    <col min="9662" max="9662" width="23.42578125" style="24" bestFit="1" customWidth="1"/>
    <col min="9663" max="9663" width="9.140625" style="24"/>
    <col min="9664" max="9664" width="33.140625" style="24" bestFit="1" customWidth="1"/>
    <col min="9665" max="9665" width="15.42578125" style="24" customWidth="1"/>
    <col min="9666" max="9666" width="9.140625" style="24"/>
    <col min="9667" max="9667" width="14.7109375" style="24" bestFit="1" customWidth="1"/>
    <col min="9668" max="9668" width="10.140625" style="24" bestFit="1" customWidth="1"/>
    <col min="9669" max="9669" width="5" style="24" bestFit="1" customWidth="1"/>
    <col min="9670" max="9670" width="6.28515625" style="24" bestFit="1" customWidth="1"/>
    <col min="9671" max="9671" width="91.5703125" style="24" bestFit="1" customWidth="1"/>
    <col min="9672" max="9672" width="16.42578125" style="24" bestFit="1" customWidth="1"/>
    <col min="9673" max="9673" width="62.140625" style="24" bestFit="1" customWidth="1"/>
    <col min="9674" max="9674" width="56.140625" style="24" bestFit="1" customWidth="1"/>
    <col min="9675" max="9916" width="9.140625" style="24"/>
    <col min="9917" max="9917" width="10.5703125" style="24" bestFit="1" customWidth="1"/>
    <col min="9918" max="9918" width="23.42578125" style="24" bestFit="1" customWidth="1"/>
    <col min="9919" max="9919" width="9.140625" style="24"/>
    <col min="9920" max="9920" width="33.140625" style="24" bestFit="1" customWidth="1"/>
    <col min="9921" max="9921" width="15.42578125" style="24" customWidth="1"/>
    <col min="9922" max="9922" width="9.140625" style="24"/>
    <col min="9923" max="9923" width="14.7109375" style="24" bestFit="1" customWidth="1"/>
    <col min="9924" max="9924" width="10.140625" style="24" bestFit="1" customWidth="1"/>
    <col min="9925" max="9925" width="5" style="24" bestFit="1" customWidth="1"/>
    <col min="9926" max="9926" width="6.28515625" style="24" bestFit="1" customWidth="1"/>
    <col min="9927" max="9927" width="91.5703125" style="24" bestFit="1" customWidth="1"/>
    <col min="9928" max="9928" width="16.42578125" style="24" bestFit="1" customWidth="1"/>
    <col min="9929" max="9929" width="62.140625" style="24" bestFit="1" customWidth="1"/>
    <col min="9930" max="9930" width="56.140625" style="24" bestFit="1" customWidth="1"/>
    <col min="9931" max="10172" width="9.140625" style="24"/>
    <col min="10173" max="10173" width="10.5703125" style="24" bestFit="1" customWidth="1"/>
    <col min="10174" max="10174" width="23.42578125" style="24" bestFit="1" customWidth="1"/>
    <col min="10175" max="10175" width="9.140625" style="24"/>
    <col min="10176" max="10176" width="33.140625" style="24" bestFit="1" customWidth="1"/>
    <col min="10177" max="10177" width="15.42578125" style="24" customWidth="1"/>
    <col min="10178" max="10178" width="9.140625" style="24"/>
    <col min="10179" max="10179" width="14.7109375" style="24" bestFit="1" customWidth="1"/>
    <col min="10180" max="10180" width="10.140625" style="24" bestFit="1" customWidth="1"/>
    <col min="10181" max="10181" width="5" style="24" bestFit="1" customWidth="1"/>
    <col min="10182" max="10182" width="6.28515625" style="24" bestFit="1" customWidth="1"/>
    <col min="10183" max="10183" width="91.5703125" style="24" bestFit="1" customWidth="1"/>
    <col min="10184" max="10184" width="16.42578125" style="24" bestFit="1" customWidth="1"/>
    <col min="10185" max="10185" width="62.140625" style="24" bestFit="1" customWidth="1"/>
    <col min="10186" max="10186" width="56.140625" style="24" bestFit="1" customWidth="1"/>
    <col min="10187" max="10428" width="9.140625" style="24"/>
    <col min="10429" max="10429" width="10.5703125" style="24" bestFit="1" customWidth="1"/>
    <col min="10430" max="10430" width="23.42578125" style="24" bestFit="1" customWidth="1"/>
    <col min="10431" max="10431" width="9.140625" style="24"/>
    <col min="10432" max="10432" width="33.140625" style="24" bestFit="1" customWidth="1"/>
    <col min="10433" max="10433" width="15.42578125" style="24" customWidth="1"/>
    <col min="10434" max="10434" width="9.140625" style="24"/>
    <col min="10435" max="10435" width="14.7109375" style="24" bestFit="1" customWidth="1"/>
    <col min="10436" max="10436" width="10.140625" style="24" bestFit="1" customWidth="1"/>
    <col min="10437" max="10437" width="5" style="24" bestFit="1" customWidth="1"/>
    <col min="10438" max="10438" width="6.28515625" style="24" bestFit="1" customWidth="1"/>
    <col min="10439" max="10439" width="91.5703125" style="24" bestFit="1" customWidth="1"/>
    <col min="10440" max="10440" width="16.42578125" style="24" bestFit="1" customWidth="1"/>
    <col min="10441" max="10441" width="62.140625" style="24" bestFit="1" customWidth="1"/>
    <col min="10442" max="10442" width="56.140625" style="24" bestFit="1" customWidth="1"/>
    <col min="10443" max="10684" width="9.140625" style="24"/>
    <col min="10685" max="10685" width="10.5703125" style="24" bestFit="1" customWidth="1"/>
    <col min="10686" max="10686" width="23.42578125" style="24" bestFit="1" customWidth="1"/>
    <col min="10687" max="10687" width="9.140625" style="24"/>
    <col min="10688" max="10688" width="33.140625" style="24" bestFit="1" customWidth="1"/>
    <col min="10689" max="10689" width="15.42578125" style="24" customWidth="1"/>
    <col min="10690" max="10690" width="9.140625" style="24"/>
    <col min="10691" max="10691" width="14.7109375" style="24" bestFit="1" customWidth="1"/>
    <col min="10692" max="10692" width="10.140625" style="24" bestFit="1" customWidth="1"/>
    <col min="10693" max="10693" width="5" style="24" bestFit="1" customWidth="1"/>
    <col min="10694" max="10694" width="6.28515625" style="24" bestFit="1" customWidth="1"/>
    <col min="10695" max="10695" width="91.5703125" style="24" bestFit="1" customWidth="1"/>
    <col min="10696" max="10696" width="16.42578125" style="24" bestFit="1" customWidth="1"/>
    <col min="10697" max="10697" width="62.140625" style="24" bestFit="1" customWidth="1"/>
    <col min="10698" max="10698" width="56.140625" style="24" bestFit="1" customWidth="1"/>
    <col min="10699" max="10940" width="9.140625" style="24"/>
    <col min="10941" max="10941" width="10.5703125" style="24" bestFit="1" customWidth="1"/>
    <col min="10942" max="10942" width="23.42578125" style="24" bestFit="1" customWidth="1"/>
    <col min="10943" max="10943" width="9.140625" style="24"/>
    <col min="10944" max="10944" width="33.140625" style="24" bestFit="1" customWidth="1"/>
    <col min="10945" max="10945" width="15.42578125" style="24" customWidth="1"/>
    <col min="10946" max="10946" width="9.140625" style="24"/>
    <col min="10947" max="10947" width="14.7109375" style="24" bestFit="1" customWidth="1"/>
    <col min="10948" max="10948" width="10.140625" style="24" bestFit="1" customWidth="1"/>
    <col min="10949" max="10949" width="5" style="24" bestFit="1" customWidth="1"/>
    <col min="10950" max="10950" width="6.28515625" style="24" bestFit="1" customWidth="1"/>
    <col min="10951" max="10951" width="91.5703125" style="24" bestFit="1" customWidth="1"/>
    <col min="10952" max="10952" width="16.42578125" style="24" bestFit="1" customWidth="1"/>
    <col min="10953" max="10953" width="62.140625" style="24" bestFit="1" customWidth="1"/>
    <col min="10954" max="10954" width="56.140625" style="24" bestFit="1" customWidth="1"/>
    <col min="10955" max="11196" width="9.140625" style="24"/>
    <col min="11197" max="11197" width="10.5703125" style="24" bestFit="1" customWidth="1"/>
    <col min="11198" max="11198" width="23.42578125" style="24" bestFit="1" customWidth="1"/>
    <col min="11199" max="11199" width="9.140625" style="24"/>
    <col min="11200" max="11200" width="33.140625" style="24" bestFit="1" customWidth="1"/>
    <col min="11201" max="11201" width="15.42578125" style="24" customWidth="1"/>
    <col min="11202" max="11202" width="9.140625" style="24"/>
    <col min="11203" max="11203" width="14.7109375" style="24" bestFit="1" customWidth="1"/>
    <col min="11204" max="11204" width="10.140625" style="24" bestFit="1" customWidth="1"/>
    <col min="11205" max="11205" width="5" style="24" bestFit="1" customWidth="1"/>
    <col min="11206" max="11206" width="6.28515625" style="24" bestFit="1" customWidth="1"/>
    <col min="11207" max="11207" width="91.5703125" style="24" bestFit="1" customWidth="1"/>
    <col min="11208" max="11208" width="16.42578125" style="24" bestFit="1" customWidth="1"/>
    <col min="11209" max="11209" width="62.140625" style="24" bestFit="1" customWidth="1"/>
    <col min="11210" max="11210" width="56.140625" style="24" bestFit="1" customWidth="1"/>
    <col min="11211" max="11452" width="9.140625" style="24"/>
    <col min="11453" max="11453" width="10.5703125" style="24" bestFit="1" customWidth="1"/>
    <col min="11454" max="11454" width="23.42578125" style="24" bestFit="1" customWidth="1"/>
    <col min="11455" max="11455" width="9.140625" style="24"/>
    <col min="11456" max="11456" width="33.140625" style="24" bestFit="1" customWidth="1"/>
    <col min="11457" max="11457" width="15.42578125" style="24" customWidth="1"/>
    <col min="11458" max="11458" width="9.140625" style="24"/>
    <col min="11459" max="11459" width="14.7109375" style="24" bestFit="1" customWidth="1"/>
    <col min="11460" max="11460" width="10.140625" style="24" bestFit="1" customWidth="1"/>
    <col min="11461" max="11461" width="5" style="24" bestFit="1" customWidth="1"/>
    <col min="11462" max="11462" width="6.28515625" style="24" bestFit="1" customWidth="1"/>
    <col min="11463" max="11463" width="91.5703125" style="24" bestFit="1" customWidth="1"/>
    <col min="11464" max="11464" width="16.42578125" style="24" bestFit="1" customWidth="1"/>
    <col min="11465" max="11465" width="62.140625" style="24" bestFit="1" customWidth="1"/>
    <col min="11466" max="11466" width="56.140625" style="24" bestFit="1" customWidth="1"/>
    <col min="11467" max="11708" width="9.140625" style="24"/>
    <col min="11709" max="11709" width="10.5703125" style="24" bestFit="1" customWidth="1"/>
    <col min="11710" max="11710" width="23.42578125" style="24" bestFit="1" customWidth="1"/>
    <col min="11711" max="11711" width="9.140625" style="24"/>
    <col min="11712" max="11712" width="33.140625" style="24" bestFit="1" customWidth="1"/>
    <col min="11713" max="11713" width="15.42578125" style="24" customWidth="1"/>
    <col min="11714" max="11714" width="9.140625" style="24"/>
    <col min="11715" max="11715" width="14.7109375" style="24" bestFit="1" customWidth="1"/>
    <col min="11716" max="11716" width="10.140625" style="24" bestFit="1" customWidth="1"/>
    <col min="11717" max="11717" width="5" style="24" bestFit="1" customWidth="1"/>
    <col min="11718" max="11718" width="6.28515625" style="24" bestFit="1" customWidth="1"/>
    <col min="11719" max="11719" width="91.5703125" style="24" bestFit="1" customWidth="1"/>
    <col min="11720" max="11720" width="16.42578125" style="24" bestFit="1" customWidth="1"/>
    <col min="11721" max="11721" width="62.140625" style="24" bestFit="1" customWidth="1"/>
    <col min="11722" max="11722" width="56.140625" style="24" bestFit="1" customWidth="1"/>
    <col min="11723" max="11964" width="9.140625" style="24"/>
    <col min="11965" max="11965" width="10.5703125" style="24" bestFit="1" customWidth="1"/>
    <col min="11966" max="11966" width="23.42578125" style="24" bestFit="1" customWidth="1"/>
    <col min="11967" max="11967" width="9.140625" style="24"/>
    <col min="11968" max="11968" width="33.140625" style="24" bestFit="1" customWidth="1"/>
    <col min="11969" max="11969" width="15.42578125" style="24" customWidth="1"/>
    <col min="11970" max="11970" width="9.140625" style="24"/>
    <col min="11971" max="11971" width="14.7109375" style="24" bestFit="1" customWidth="1"/>
    <col min="11972" max="11972" width="10.140625" style="24" bestFit="1" customWidth="1"/>
    <col min="11973" max="11973" width="5" style="24" bestFit="1" customWidth="1"/>
    <col min="11974" max="11974" width="6.28515625" style="24" bestFit="1" customWidth="1"/>
    <col min="11975" max="11975" width="91.5703125" style="24" bestFit="1" customWidth="1"/>
    <col min="11976" max="11976" width="16.42578125" style="24" bestFit="1" customWidth="1"/>
    <col min="11977" max="11977" width="62.140625" style="24" bestFit="1" customWidth="1"/>
    <col min="11978" max="11978" width="56.140625" style="24" bestFit="1" customWidth="1"/>
    <col min="11979" max="12220" width="9.140625" style="24"/>
    <col min="12221" max="12221" width="10.5703125" style="24" bestFit="1" customWidth="1"/>
    <col min="12222" max="12222" width="23.42578125" style="24" bestFit="1" customWidth="1"/>
    <col min="12223" max="12223" width="9.140625" style="24"/>
    <col min="12224" max="12224" width="33.140625" style="24" bestFit="1" customWidth="1"/>
    <col min="12225" max="12225" width="15.42578125" style="24" customWidth="1"/>
    <col min="12226" max="12226" width="9.140625" style="24"/>
    <col min="12227" max="12227" width="14.7109375" style="24" bestFit="1" customWidth="1"/>
    <col min="12228" max="12228" width="10.140625" style="24" bestFit="1" customWidth="1"/>
    <col min="12229" max="12229" width="5" style="24" bestFit="1" customWidth="1"/>
    <col min="12230" max="12230" width="6.28515625" style="24" bestFit="1" customWidth="1"/>
    <col min="12231" max="12231" width="91.5703125" style="24" bestFit="1" customWidth="1"/>
    <col min="12232" max="12232" width="16.42578125" style="24" bestFit="1" customWidth="1"/>
    <col min="12233" max="12233" width="62.140625" style="24" bestFit="1" customWidth="1"/>
    <col min="12234" max="12234" width="56.140625" style="24" bestFit="1" customWidth="1"/>
    <col min="12235" max="12476" width="9.140625" style="24"/>
    <col min="12477" max="12477" width="10.5703125" style="24" bestFit="1" customWidth="1"/>
    <col min="12478" max="12478" width="23.42578125" style="24" bestFit="1" customWidth="1"/>
    <col min="12479" max="12479" width="9.140625" style="24"/>
    <col min="12480" max="12480" width="33.140625" style="24" bestFit="1" customWidth="1"/>
    <col min="12481" max="12481" width="15.42578125" style="24" customWidth="1"/>
    <col min="12482" max="12482" width="9.140625" style="24"/>
    <col min="12483" max="12483" width="14.7109375" style="24" bestFit="1" customWidth="1"/>
    <col min="12484" max="12484" width="10.140625" style="24" bestFit="1" customWidth="1"/>
    <col min="12485" max="12485" width="5" style="24" bestFit="1" customWidth="1"/>
    <col min="12486" max="12486" width="6.28515625" style="24" bestFit="1" customWidth="1"/>
    <col min="12487" max="12487" width="91.5703125" style="24" bestFit="1" customWidth="1"/>
    <col min="12488" max="12488" width="16.42578125" style="24" bestFit="1" customWidth="1"/>
    <col min="12489" max="12489" width="62.140625" style="24" bestFit="1" customWidth="1"/>
    <col min="12490" max="12490" width="56.140625" style="24" bestFit="1" customWidth="1"/>
    <col min="12491" max="12732" width="9.140625" style="24"/>
    <col min="12733" max="12733" width="10.5703125" style="24" bestFit="1" customWidth="1"/>
    <col min="12734" max="12734" width="23.42578125" style="24" bestFit="1" customWidth="1"/>
    <col min="12735" max="12735" width="9.140625" style="24"/>
    <col min="12736" max="12736" width="33.140625" style="24" bestFit="1" customWidth="1"/>
    <col min="12737" max="12737" width="15.42578125" style="24" customWidth="1"/>
    <col min="12738" max="12738" width="9.140625" style="24"/>
    <col min="12739" max="12739" width="14.7109375" style="24" bestFit="1" customWidth="1"/>
    <col min="12740" max="12740" width="10.140625" style="24" bestFit="1" customWidth="1"/>
    <col min="12741" max="12741" width="5" style="24" bestFit="1" customWidth="1"/>
    <col min="12742" max="12742" width="6.28515625" style="24" bestFit="1" customWidth="1"/>
    <col min="12743" max="12743" width="91.5703125" style="24" bestFit="1" customWidth="1"/>
    <col min="12744" max="12744" width="16.42578125" style="24" bestFit="1" customWidth="1"/>
    <col min="12745" max="12745" width="62.140625" style="24" bestFit="1" customWidth="1"/>
    <col min="12746" max="12746" width="56.140625" style="24" bestFit="1" customWidth="1"/>
    <col min="12747" max="12988" width="9.140625" style="24"/>
    <col min="12989" max="12989" width="10.5703125" style="24" bestFit="1" customWidth="1"/>
    <col min="12990" max="12990" width="23.42578125" style="24" bestFit="1" customWidth="1"/>
    <col min="12991" max="12991" width="9.140625" style="24"/>
    <col min="12992" max="12992" width="33.140625" style="24" bestFit="1" customWidth="1"/>
    <col min="12993" max="12993" width="15.42578125" style="24" customWidth="1"/>
    <col min="12994" max="12994" width="9.140625" style="24"/>
    <col min="12995" max="12995" width="14.7109375" style="24" bestFit="1" customWidth="1"/>
    <col min="12996" max="12996" width="10.140625" style="24" bestFit="1" customWidth="1"/>
    <col min="12997" max="12997" width="5" style="24" bestFit="1" customWidth="1"/>
    <col min="12998" max="12998" width="6.28515625" style="24" bestFit="1" customWidth="1"/>
    <col min="12999" max="12999" width="91.5703125" style="24" bestFit="1" customWidth="1"/>
    <col min="13000" max="13000" width="16.42578125" style="24" bestFit="1" customWidth="1"/>
    <col min="13001" max="13001" width="62.140625" style="24" bestFit="1" customWidth="1"/>
    <col min="13002" max="13002" width="56.140625" style="24" bestFit="1" customWidth="1"/>
    <col min="13003" max="13244" width="9.140625" style="24"/>
    <col min="13245" max="13245" width="10.5703125" style="24" bestFit="1" customWidth="1"/>
    <col min="13246" max="13246" width="23.42578125" style="24" bestFit="1" customWidth="1"/>
    <col min="13247" max="13247" width="9.140625" style="24"/>
    <col min="13248" max="13248" width="33.140625" style="24" bestFit="1" customWidth="1"/>
    <col min="13249" max="13249" width="15.42578125" style="24" customWidth="1"/>
    <col min="13250" max="13250" width="9.140625" style="24"/>
    <col min="13251" max="13251" width="14.7109375" style="24" bestFit="1" customWidth="1"/>
    <col min="13252" max="13252" width="10.140625" style="24" bestFit="1" customWidth="1"/>
    <col min="13253" max="13253" width="5" style="24" bestFit="1" customWidth="1"/>
    <col min="13254" max="13254" width="6.28515625" style="24" bestFit="1" customWidth="1"/>
    <col min="13255" max="13255" width="91.5703125" style="24" bestFit="1" customWidth="1"/>
    <col min="13256" max="13256" width="16.42578125" style="24" bestFit="1" customWidth="1"/>
    <col min="13257" max="13257" width="62.140625" style="24" bestFit="1" customWidth="1"/>
    <col min="13258" max="13258" width="56.140625" style="24" bestFit="1" customWidth="1"/>
    <col min="13259" max="13500" width="9.140625" style="24"/>
    <col min="13501" max="13501" width="10.5703125" style="24" bestFit="1" customWidth="1"/>
    <col min="13502" max="13502" width="23.42578125" style="24" bestFit="1" customWidth="1"/>
    <col min="13503" max="13503" width="9.140625" style="24"/>
    <col min="13504" max="13504" width="33.140625" style="24" bestFit="1" customWidth="1"/>
    <col min="13505" max="13505" width="15.42578125" style="24" customWidth="1"/>
    <col min="13506" max="13506" width="9.140625" style="24"/>
    <col min="13507" max="13507" width="14.7109375" style="24" bestFit="1" customWidth="1"/>
    <col min="13508" max="13508" width="10.140625" style="24" bestFit="1" customWidth="1"/>
    <col min="13509" max="13509" width="5" style="24" bestFit="1" customWidth="1"/>
    <col min="13510" max="13510" width="6.28515625" style="24" bestFit="1" customWidth="1"/>
    <col min="13511" max="13511" width="91.5703125" style="24" bestFit="1" customWidth="1"/>
    <col min="13512" max="13512" width="16.42578125" style="24" bestFit="1" customWidth="1"/>
    <col min="13513" max="13513" width="62.140625" style="24" bestFit="1" customWidth="1"/>
    <col min="13514" max="13514" width="56.140625" style="24" bestFit="1" customWidth="1"/>
    <col min="13515" max="13756" width="9.140625" style="24"/>
    <col min="13757" max="13757" width="10.5703125" style="24" bestFit="1" customWidth="1"/>
    <col min="13758" max="13758" width="23.42578125" style="24" bestFit="1" customWidth="1"/>
    <col min="13759" max="13759" width="9.140625" style="24"/>
    <col min="13760" max="13760" width="33.140625" style="24" bestFit="1" customWidth="1"/>
    <col min="13761" max="13761" width="15.42578125" style="24" customWidth="1"/>
    <col min="13762" max="13762" width="9.140625" style="24"/>
    <col min="13763" max="13763" width="14.7109375" style="24" bestFit="1" customWidth="1"/>
    <col min="13764" max="13764" width="10.140625" style="24" bestFit="1" customWidth="1"/>
    <col min="13765" max="13765" width="5" style="24" bestFit="1" customWidth="1"/>
    <col min="13766" max="13766" width="6.28515625" style="24" bestFit="1" customWidth="1"/>
    <col min="13767" max="13767" width="91.5703125" style="24" bestFit="1" customWidth="1"/>
    <col min="13768" max="13768" width="16.42578125" style="24" bestFit="1" customWidth="1"/>
    <col min="13769" max="13769" width="62.140625" style="24" bestFit="1" customWidth="1"/>
    <col min="13770" max="13770" width="56.140625" style="24" bestFit="1" customWidth="1"/>
    <col min="13771" max="14012" width="9.140625" style="24"/>
    <col min="14013" max="14013" width="10.5703125" style="24" bestFit="1" customWidth="1"/>
    <col min="14014" max="14014" width="23.42578125" style="24" bestFit="1" customWidth="1"/>
    <col min="14015" max="14015" width="9.140625" style="24"/>
    <col min="14016" max="14016" width="33.140625" style="24" bestFit="1" customWidth="1"/>
    <col min="14017" max="14017" width="15.42578125" style="24" customWidth="1"/>
    <col min="14018" max="14018" width="9.140625" style="24"/>
    <col min="14019" max="14019" width="14.7109375" style="24" bestFit="1" customWidth="1"/>
    <col min="14020" max="14020" width="10.140625" style="24" bestFit="1" customWidth="1"/>
    <col min="14021" max="14021" width="5" style="24" bestFit="1" customWidth="1"/>
    <col min="14022" max="14022" width="6.28515625" style="24" bestFit="1" customWidth="1"/>
    <col min="14023" max="14023" width="91.5703125" style="24" bestFit="1" customWidth="1"/>
    <col min="14024" max="14024" width="16.42578125" style="24" bestFit="1" customWidth="1"/>
    <col min="14025" max="14025" width="62.140625" style="24" bestFit="1" customWidth="1"/>
    <col min="14026" max="14026" width="56.140625" style="24" bestFit="1" customWidth="1"/>
    <col min="14027" max="14268" width="9.140625" style="24"/>
    <col min="14269" max="14269" width="10.5703125" style="24" bestFit="1" customWidth="1"/>
    <col min="14270" max="14270" width="23.42578125" style="24" bestFit="1" customWidth="1"/>
    <col min="14271" max="14271" width="9.140625" style="24"/>
    <col min="14272" max="14272" width="33.140625" style="24" bestFit="1" customWidth="1"/>
    <col min="14273" max="14273" width="15.42578125" style="24" customWidth="1"/>
    <col min="14274" max="14274" width="9.140625" style="24"/>
    <col min="14275" max="14275" width="14.7109375" style="24" bestFit="1" customWidth="1"/>
    <col min="14276" max="14276" width="10.140625" style="24" bestFit="1" customWidth="1"/>
    <col min="14277" max="14277" width="5" style="24" bestFit="1" customWidth="1"/>
    <col min="14278" max="14278" width="6.28515625" style="24" bestFit="1" customWidth="1"/>
    <col min="14279" max="14279" width="91.5703125" style="24" bestFit="1" customWidth="1"/>
    <col min="14280" max="14280" width="16.42578125" style="24" bestFit="1" customWidth="1"/>
    <col min="14281" max="14281" width="62.140625" style="24" bestFit="1" customWidth="1"/>
    <col min="14282" max="14282" width="56.140625" style="24" bestFit="1" customWidth="1"/>
    <col min="14283" max="14524" width="9.140625" style="24"/>
    <col min="14525" max="14525" width="10.5703125" style="24" bestFit="1" customWidth="1"/>
    <col min="14526" max="14526" width="23.42578125" style="24" bestFit="1" customWidth="1"/>
    <col min="14527" max="14527" width="9.140625" style="24"/>
    <col min="14528" max="14528" width="33.140625" style="24" bestFit="1" customWidth="1"/>
    <col min="14529" max="14529" width="15.42578125" style="24" customWidth="1"/>
    <col min="14530" max="14530" width="9.140625" style="24"/>
    <col min="14531" max="14531" width="14.7109375" style="24" bestFit="1" customWidth="1"/>
    <col min="14532" max="14532" width="10.140625" style="24" bestFit="1" customWidth="1"/>
    <col min="14533" max="14533" width="5" style="24" bestFit="1" customWidth="1"/>
    <col min="14534" max="14534" width="6.28515625" style="24" bestFit="1" customWidth="1"/>
    <col min="14535" max="14535" width="91.5703125" style="24" bestFit="1" customWidth="1"/>
    <col min="14536" max="14536" width="16.42578125" style="24" bestFit="1" customWidth="1"/>
    <col min="14537" max="14537" width="62.140625" style="24" bestFit="1" customWidth="1"/>
    <col min="14538" max="14538" width="56.140625" style="24" bestFit="1" customWidth="1"/>
    <col min="14539" max="14780" width="9.140625" style="24"/>
    <col min="14781" max="14781" width="10.5703125" style="24" bestFit="1" customWidth="1"/>
    <col min="14782" max="14782" width="23.42578125" style="24" bestFit="1" customWidth="1"/>
    <col min="14783" max="14783" width="9.140625" style="24"/>
    <col min="14784" max="14784" width="33.140625" style="24" bestFit="1" customWidth="1"/>
    <col min="14785" max="14785" width="15.42578125" style="24" customWidth="1"/>
    <col min="14786" max="14786" width="9.140625" style="24"/>
    <col min="14787" max="14787" width="14.7109375" style="24" bestFit="1" customWidth="1"/>
    <col min="14788" max="14788" width="10.140625" style="24" bestFit="1" customWidth="1"/>
    <col min="14789" max="14789" width="5" style="24" bestFit="1" customWidth="1"/>
    <col min="14790" max="14790" width="6.28515625" style="24" bestFit="1" customWidth="1"/>
    <col min="14791" max="14791" width="91.5703125" style="24" bestFit="1" customWidth="1"/>
    <col min="14792" max="14792" width="16.42578125" style="24" bestFit="1" customWidth="1"/>
    <col min="14793" max="14793" width="62.140625" style="24" bestFit="1" customWidth="1"/>
    <col min="14794" max="14794" width="56.140625" style="24" bestFit="1" customWidth="1"/>
    <col min="14795" max="15036" width="9.140625" style="24"/>
    <col min="15037" max="15037" width="10.5703125" style="24" bestFit="1" customWidth="1"/>
    <col min="15038" max="15038" width="23.42578125" style="24" bestFit="1" customWidth="1"/>
    <col min="15039" max="15039" width="9.140625" style="24"/>
    <col min="15040" max="15040" width="33.140625" style="24" bestFit="1" customWidth="1"/>
    <col min="15041" max="15041" width="15.42578125" style="24" customWidth="1"/>
    <col min="15042" max="15042" width="9.140625" style="24"/>
    <col min="15043" max="15043" width="14.7109375" style="24" bestFit="1" customWidth="1"/>
    <col min="15044" max="15044" width="10.140625" style="24" bestFit="1" customWidth="1"/>
    <col min="15045" max="15045" width="5" style="24" bestFit="1" customWidth="1"/>
    <col min="15046" max="15046" width="6.28515625" style="24" bestFit="1" customWidth="1"/>
    <col min="15047" max="15047" width="91.5703125" style="24" bestFit="1" customWidth="1"/>
    <col min="15048" max="15048" width="16.42578125" style="24" bestFit="1" customWidth="1"/>
    <col min="15049" max="15049" width="62.140625" style="24" bestFit="1" customWidth="1"/>
    <col min="15050" max="15050" width="56.140625" style="24" bestFit="1" customWidth="1"/>
    <col min="15051" max="15292" width="9.140625" style="24"/>
    <col min="15293" max="15293" width="10.5703125" style="24" bestFit="1" customWidth="1"/>
    <col min="15294" max="15294" width="23.42578125" style="24" bestFit="1" customWidth="1"/>
    <col min="15295" max="15295" width="9.140625" style="24"/>
    <col min="15296" max="15296" width="33.140625" style="24" bestFit="1" customWidth="1"/>
    <col min="15297" max="15297" width="15.42578125" style="24" customWidth="1"/>
    <col min="15298" max="15298" width="9.140625" style="24"/>
    <col min="15299" max="15299" width="14.7109375" style="24" bestFit="1" customWidth="1"/>
    <col min="15300" max="15300" width="10.140625" style="24" bestFit="1" customWidth="1"/>
    <col min="15301" max="15301" width="5" style="24" bestFit="1" customWidth="1"/>
    <col min="15302" max="15302" width="6.28515625" style="24" bestFit="1" customWidth="1"/>
    <col min="15303" max="15303" width="91.5703125" style="24" bestFit="1" customWidth="1"/>
    <col min="15304" max="15304" width="16.42578125" style="24" bestFit="1" customWidth="1"/>
    <col min="15305" max="15305" width="62.140625" style="24" bestFit="1" customWidth="1"/>
    <col min="15306" max="15306" width="56.140625" style="24" bestFit="1" customWidth="1"/>
    <col min="15307" max="15548" width="9.140625" style="24"/>
    <col min="15549" max="15549" width="10.5703125" style="24" bestFit="1" customWidth="1"/>
    <col min="15550" max="15550" width="23.42578125" style="24" bestFit="1" customWidth="1"/>
    <col min="15551" max="15551" width="9.140625" style="24"/>
    <col min="15552" max="15552" width="33.140625" style="24" bestFit="1" customWidth="1"/>
    <col min="15553" max="15553" width="15.42578125" style="24" customWidth="1"/>
    <col min="15554" max="15554" width="9.140625" style="24"/>
    <col min="15555" max="15555" width="14.7109375" style="24" bestFit="1" customWidth="1"/>
    <col min="15556" max="15556" width="10.140625" style="24" bestFit="1" customWidth="1"/>
    <col min="15557" max="15557" width="5" style="24" bestFit="1" customWidth="1"/>
    <col min="15558" max="15558" width="6.28515625" style="24" bestFit="1" customWidth="1"/>
    <col min="15559" max="15559" width="91.5703125" style="24" bestFit="1" customWidth="1"/>
    <col min="15560" max="15560" width="16.42578125" style="24" bestFit="1" customWidth="1"/>
    <col min="15561" max="15561" width="62.140625" style="24" bestFit="1" customWidth="1"/>
    <col min="15562" max="15562" width="56.140625" style="24" bestFit="1" customWidth="1"/>
    <col min="15563" max="15804" width="9.140625" style="24"/>
    <col min="15805" max="15805" width="10.5703125" style="24" bestFit="1" customWidth="1"/>
    <col min="15806" max="15806" width="23.42578125" style="24" bestFit="1" customWidth="1"/>
    <col min="15807" max="15807" width="9.140625" style="24"/>
    <col min="15808" max="15808" width="33.140625" style="24" bestFit="1" customWidth="1"/>
    <col min="15809" max="15809" width="15.42578125" style="24" customWidth="1"/>
    <col min="15810" max="15810" width="9.140625" style="24"/>
    <col min="15811" max="15811" width="14.7109375" style="24" bestFit="1" customWidth="1"/>
    <col min="15812" max="15812" width="10.140625" style="24" bestFit="1" customWidth="1"/>
    <col min="15813" max="15813" width="5" style="24" bestFit="1" customWidth="1"/>
    <col min="15814" max="15814" width="6.28515625" style="24" bestFit="1" customWidth="1"/>
    <col min="15815" max="15815" width="91.5703125" style="24" bestFit="1" customWidth="1"/>
    <col min="15816" max="15816" width="16.42578125" style="24" bestFit="1" customWidth="1"/>
    <col min="15817" max="15817" width="62.140625" style="24" bestFit="1" customWidth="1"/>
    <col min="15818" max="15818" width="56.140625" style="24" bestFit="1" customWidth="1"/>
    <col min="15819" max="16060" width="9.140625" style="24"/>
    <col min="16061" max="16061" width="10.5703125" style="24" bestFit="1" customWidth="1"/>
    <col min="16062" max="16062" width="23.42578125" style="24" bestFit="1" customWidth="1"/>
    <col min="16063" max="16063" width="9.140625" style="24"/>
    <col min="16064" max="16064" width="33.140625" style="24" bestFit="1" customWidth="1"/>
    <col min="16065" max="16065" width="15.42578125" style="24" customWidth="1"/>
    <col min="16066" max="16066" width="9.140625" style="24"/>
    <col min="16067" max="16067" width="14.7109375" style="24" bestFit="1" customWidth="1"/>
    <col min="16068" max="16068" width="10.140625" style="24" bestFit="1" customWidth="1"/>
    <col min="16069" max="16069" width="5" style="24" bestFit="1" customWidth="1"/>
    <col min="16070" max="16070" width="6.28515625" style="24" bestFit="1" customWidth="1"/>
    <col min="16071" max="16071" width="91.5703125" style="24" bestFit="1" customWidth="1"/>
    <col min="16072" max="16072" width="16.42578125" style="24" bestFit="1" customWidth="1"/>
    <col min="16073" max="16073" width="62.140625" style="24" bestFit="1" customWidth="1"/>
    <col min="16074" max="16074" width="56.140625" style="24" bestFit="1" customWidth="1"/>
    <col min="16075" max="16384" width="9.140625" style="24"/>
  </cols>
  <sheetData>
    <row r="1" spans="1:16328" customFormat="1" ht="15.75">
      <c r="A1" s="76" t="s">
        <v>167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16328" customFormat="1" ht="15.75" outlineLevel="2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156</v>
      </c>
      <c r="H2" s="32" t="s">
        <v>11</v>
      </c>
      <c r="I2" s="32" t="s">
        <v>12</v>
      </c>
      <c r="J2" s="32" t="s">
        <v>13</v>
      </c>
      <c r="K2" s="32" t="s">
        <v>14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16328" customFormat="1" ht="15.75" outlineLevel="2">
      <c r="A3" s="36" t="s">
        <v>0</v>
      </c>
      <c r="B3" s="36" t="s">
        <v>1</v>
      </c>
      <c r="C3" s="36" t="s">
        <v>2</v>
      </c>
      <c r="D3" s="36" t="s">
        <v>3</v>
      </c>
      <c r="E3" s="36">
        <v>3571957</v>
      </c>
      <c r="F3" s="37">
        <v>40297</v>
      </c>
      <c r="G3" s="36" t="s">
        <v>164</v>
      </c>
      <c r="H3" s="36">
        <v>24011.599999999999</v>
      </c>
      <c r="I3" s="36">
        <v>2011</v>
      </c>
      <c r="J3" s="36">
        <v>1</v>
      </c>
      <c r="K3" s="36" t="s">
        <v>74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16328">
      <c r="A4" s="33" t="s">
        <v>0</v>
      </c>
      <c r="B4" s="33" t="s">
        <v>1</v>
      </c>
      <c r="C4" s="33" t="s">
        <v>2</v>
      </c>
      <c r="D4" s="33" t="s">
        <v>3</v>
      </c>
      <c r="E4" s="53">
        <v>3570885</v>
      </c>
      <c r="F4" s="46">
        <v>40297</v>
      </c>
      <c r="G4" s="33" t="s">
        <v>164</v>
      </c>
      <c r="H4" s="36">
        <v>14258.77</v>
      </c>
      <c r="I4" s="33">
        <v>2011</v>
      </c>
      <c r="J4" s="33">
        <v>1</v>
      </c>
      <c r="K4" s="33" t="s">
        <v>73</v>
      </c>
    </row>
    <row r="5" spans="1:16328">
      <c r="A5" s="33" t="s">
        <v>0</v>
      </c>
      <c r="B5" s="33" t="s">
        <v>1</v>
      </c>
      <c r="C5" s="33" t="s">
        <v>2</v>
      </c>
      <c r="D5" s="33" t="s">
        <v>3</v>
      </c>
      <c r="E5" s="53" t="s">
        <v>75</v>
      </c>
      <c r="F5" s="46">
        <v>40350</v>
      </c>
      <c r="G5" s="33" t="s">
        <v>164</v>
      </c>
      <c r="H5" s="36">
        <v>30510.23</v>
      </c>
      <c r="I5" s="33">
        <v>2011</v>
      </c>
      <c r="J5" s="33">
        <v>3</v>
      </c>
      <c r="K5" s="33" t="s">
        <v>76</v>
      </c>
    </row>
    <row r="6" spans="1:16328">
      <c r="A6" s="33" t="s">
        <v>0</v>
      </c>
      <c r="B6" s="33" t="s">
        <v>1</v>
      </c>
      <c r="C6" s="33" t="s">
        <v>2</v>
      </c>
      <c r="D6" s="33" t="s">
        <v>3</v>
      </c>
      <c r="E6" s="53" t="s">
        <v>77</v>
      </c>
      <c r="F6" s="46">
        <v>40392</v>
      </c>
      <c r="G6" s="33" t="s">
        <v>164</v>
      </c>
      <c r="H6" s="36">
        <v>53810.400000000001</v>
      </c>
      <c r="I6" s="33">
        <v>2011</v>
      </c>
      <c r="J6" s="33">
        <v>5</v>
      </c>
      <c r="K6" s="33" t="s">
        <v>78</v>
      </c>
    </row>
    <row r="7" spans="1:16328">
      <c r="A7" s="33" t="s">
        <v>0</v>
      </c>
      <c r="B7" s="33" t="s">
        <v>1</v>
      </c>
      <c r="C7" s="33" t="s">
        <v>2</v>
      </c>
      <c r="D7" s="33" t="s">
        <v>3</v>
      </c>
      <c r="E7" s="53" t="s">
        <v>77</v>
      </c>
      <c r="F7" s="46">
        <v>40392</v>
      </c>
      <c r="G7" s="33" t="s">
        <v>164</v>
      </c>
      <c r="H7" s="36">
        <v>-5.4</v>
      </c>
      <c r="I7" s="33">
        <v>2011</v>
      </c>
      <c r="J7" s="33">
        <v>5</v>
      </c>
      <c r="K7" s="33" t="s">
        <v>59</v>
      </c>
    </row>
    <row r="8" spans="1:16328">
      <c r="A8" s="33" t="s">
        <v>0</v>
      </c>
      <c r="B8" s="33" t="s">
        <v>1</v>
      </c>
      <c r="C8" s="33" t="s">
        <v>2</v>
      </c>
      <c r="D8" s="33" t="s">
        <v>3</v>
      </c>
      <c r="E8" s="53">
        <v>480522</v>
      </c>
      <c r="F8" s="46">
        <v>40492</v>
      </c>
      <c r="G8" s="33" t="s">
        <v>161</v>
      </c>
      <c r="H8" s="36">
        <v>3000</v>
      </c>
      <c r="I8" s="33">
        <v>2011</v>
      </c>
      <c r="J8" s="33">
        <v>8</v>
      </c>
      <c r="K8" s="33" t="s">
        <v>80</v>
      </c>
    </row>
    <row r="9" spans="1:16328" s="8" customFormat="1" ht="15.75" outlineLevel="2">
      <c r="A9" s="33" t="s">
        <v>0</v>
      </c>
      <c r="B9" s="33" t="s">
        <v>1</v>
      </c>
      <c r="C9" s="33" t="s">
        <v>2</v>
      </c>
      <c r="D9" s="33" t="s">
        <v>3</v>
      </c>
      <c r="E9" s="33" t="s">
        <v>84</v>
      </c>
      <c r="F9" s="51">
        <v>40654</v>
      </c>
      <c r="G9" s="33" t="s">
        <v>161</v>
      </c>
      <c r="H9" s="36">
        <v>142</v>
      </c>
      <c r="I9" s="54">
        <v>2011</v>
      </c>
      <c r="J9" s="54">
        <v>12</v>
      </c>
      <c r="K9" s="33" t="s">
        <v>85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16328" ht="15.75">
      <c r="A10" s="7"/>
      <c r="B10" s="7"/>
      <c r="C10" s="7"/>
      <c r="D10" s="7"/>
      <c r="E10" s="18"/>
      <c r="F10" s="23"/>
      <c r="G10" s="7"/>
      <c r="H10" s="59">
        <v>125727.6</v>
      </c>
      <c r="I10" s="7"/>
      <c r="J10" s="7"/>
      <c r="K10" s="7"/>
    </row>
    <row r="11" spans="1:16328">
      <c r="A11" s="33" t="s">
        <v>0</v>
      </c>
      <c r="B11" s="33" t="s">
        <v>1</v>
      </c>
      <c r="C11" s="33" t="s">
        <v>2</v>
      </c>
      <c r="D11" s="33" t="s">
        <v>3</v>
      </c>
      <c r="E11" s="53" t="s">
        <v>93</v>
      </c>
      <c r="F11" s="46">
        <v>41019</v>
      </c>
      <c r="G11" s="33" t="s">
        <v>164</v>
      </c>
      <c r="H11" s="36">
        <v>6240</v>
      </c>
      <c r="I11" s="33">
        <v>2013</v>
      </c>
      <c r="J11" s="33">
        <v>1</v>
      </c>
      <c r="K11" s="33" t="s">
        <v>27</v>
      </c>
    </row>
    <row r="12" spans="1:16328" ht="15.75">
      <c r="A12" s="36" t="s">
        <v>0</v>
      </c>
      <c r="B12" s="36" t="s">
        <v>1</v>
      </c>
      <c r="C12" s="36" t="s">
        <v>2</v>
      </c>
      <c r="D12" s="36" t="s">
        <v>3</v>
      </c>
      <c r="E12" s="36">
        <v>4433631</v>
      </c>
      <c r="F12" s="55">
        <v>41352</v>
      </c>
      <c r="G12" s="36" t="s">
        <v>164</v>
      </c>
      <c r="H12" s="36">
        <v>27825</v>
      </c>
      <c r="I12" s="56">
        <v>2013</v>
      </c>
      <c r="J12" s="56">
        <v>12</v>
      </c>
      <c r="K12" s="36" t="s">
        <v>98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</row>
    <row r="13" spans="1:16328" ht="15.75">
      <c r="A13" s="7"/>
      <c r="B13" s="7"/>
      <c r="C13" s="7"/>
      <c r="D13" s="7"/>
      <c r="E13" s="18"/>
      <c r="F13" s="23"/>
      <c r="G13" s="7"/>
      <c r="H13" s="59">
        <v>34065</v>
      </c>
      <c r="I13" s="7"/>
      <c r="J13" s="7"/>
      <c r="K13" s="7"/>
    </row>
    <row r="14" spans="1:16328">
      <c r="A14" s="33" t="s">
        <v>0</v>
      </c>
      <c r="B14" s="33" t="s">
        <v>1</v>
      </c>
      <c r="C14" s="33" t="s">
        <v>2</v>
      </c>
      <c r="D14" s="33" t="s">
        <v>3</v>
      </c>
      <c r="E14" s="53" t="s">
        <v>104</v>
      </c>
      <c r="F14" s="46">
        <v>41411</v>
      </c>
      <c r="G14" s="33" t="s">
        <v>164</v>
      </c>
      <c r="H14" s="36">
        <v>260.8</v>
      </c>
      <c r="I14" s="33">
        <v>2014</v>
      </c>
      <c r="J14" s="33">
        <v>2</v>
      </c>
      <c r="K14" s="33" t="s">
        <v>105</v>
      </c>
    </row>
    <row r="15" spans="1:16328">
      <c r="A15" s="33" t="s">
        <v>0</v>
      </c>
      <c r="B15" s="33" t="s">
        <v>1</v>
      </c>
      <c r="C15" s="33" t="s">
        <v>2</v>
      </c>
      <c r="D15" s="33" t="s">
        <v>3</v>
      </c>
      <c r="E15" s="53">
        <v>4616891</v>
      </c>
      <c r="F15" s="46">
        <v>41585</v>
      </c>
      <c r="G15" s="33" t="s">
        <v>164</v>
      </c>
      <c r="H15" s="36">
        <v>8720</v>
      </c>
      <c r="I15" s="33">
        <v>2014</v>
      </c>
      <c r="J15" s="33">
        <v>8</v>
      </c>
      <c r="K15" s="33" t="s">
        <v>116</v>
      </c>
    </row>
    <row r="16" spans="1:16328">
      <c r="A16" s="33" t="s">
        <v>0</v>
      </c>
      <c r="B16" s="33" t="s">
        <v>1</v>
      </c>
      <c r="C16" s="33" t="s">
        <v>2</v>
      </c>
      <c r="D16" s="33" t="s">
        <v>3</v>
      </c>
      <c r="E16" s="53" t="s">
        <v>119</v>
      </c>
      <c r="F16" s="46">
        <v>41654</v>
      </c>
      <c r="G16" s="33" t="s">
        <v>164</v>
      </c>
      <c r="H16" s="36">
        <v>8286.65</v>
      </c>
      <c r="I16" s="33">
        <v>2014</v>
      </c>
      <c r="J16" s="33">
        <v>10</v>
      </c>
      <c r="K16" s="33" t="s">
        <v>120</v>
      </c>
    </row>
    <row r="17" spans="1:11">
      <c r="A17" s="33" t="s">
        <v>0</v>
      </c>
      <c r="B17" s="33" t="s">
        <v>1</v>
      </c>
      <c r="C17" s="33" t="s">
        <v>2</v>
      </c>
      <c r="D17" s="33" t="s">
        <v>3</v>
      </c>
      <c r="E17" s="53" t="s">
        <v>117</v>
      </c>
      <c r="F17" s="46">
        <v>41654</v>
      </c>
      <c r="G17" s="33" t="s">
        <v>164</v>
      </c>
      <c r="H17" s="36">
        <v>2077.91</v>
      </c>
      <c r="I17" s="33">
        <v>2014</v>
      </c>
      <c r="J17" s="33">
        <v>10</v>
      </c>
      <c r="K17" s="33" t="s">
        <v>118</v>
      </c>
    </row>
    <row r="18" spans="1:11">
      <c r="A18" s="33" t="s">
        <v>0</v>
      </c>
      <c r="B18" s="33" t="s">
        <v>1</v>
      </c>
      <c r="C18" s="33" t="s">
        <v>2</v>
      </c>
      <c r="D18" s="33" t="s">
        <v>3</v>
      </c>
      <c r="E18" s="53" t="s">
        <v>121</v>
      </c>
      <c r="F18" s="46">
        <v>41668</v>
      </c>
      <c r="G18" s="33" t="s">
        <v>161</v>
      </c>
      <c r="H18" s="36">
        <v>742.5</v>
      </c>
      <c r="I18" s="33">
        <v>2014</v>
      </c>
      <c r="J18" s="33">
        <v>10</v>
      </c>
      <c r="K18" s="33" t="s">
        <v>122</v>
      </c>
    </row>
    <row r="19" spans="1:11">
      <c r="A19" s="33" t="s">
        <v>0</v>
      </c>
      <c r="B19" s="33" t="s">
        <v>1</v>
      </c>
      <c r="C19" s="33" t="s">
        <v>2</v>
      </c>
      <c r="D19" s="33" t="s">
        <v>3</v>
      </c>
      <c r="E19" s="53" t="s">
        <v>125</v>
      </c>
      <c r="F19" s="46">
        <v>41729</v>
      </c>
      <c r="G19" s="33" t="s">
        <v>164</v>
      </c>
      <c r="H19" s="36">
        <v>6250</v>
      </c>
      <c r="I19" s="33">
        <v>2014</v>
      </c>
      <c r="J19" s="33">
        <v>12</v>
      </c>
      <c r="K19" s="33" t="s">
        <v>126</v>
      </c>
    </row>
    <row r="20" spans="1:11">
      <c r="A20" s="33" t="s">
        <v>0</v>
      </c>
      <c r="B20" s="33" t="s">
        <v>1</v>
      </c>
      <c r="C20" s="33" t="s">
        <v>2</v>
      </c>
      <c r="D20" s="33" t="s">
        <v>3</v>
      </c>
      <c r="E20" s="53" t="s">
        <v>123</v>
      </c>
      <c r="F20" s="46">
        <v>41725</v>
      </c>
      <c r="G20" s="33" t="s">
        <v>161</v>
      </c>
      <c r="H20" s="36">
        <v>1672</v>
      </c>
      <c r="I20" s="33">
        <v>2014</v>
      </c>
      <c r="J20" s="33">
        <v>12</v>
      </c>
      <c r="K20" s="33" t="s">
        <v>124</v>
      </c>
    </row>
    <row r="21" spans="1:11" ht="15.75">
      <c r="A21" s="7"/>
      <c r="B21" s="7"/>
      <c r="C21" s="7"/>
      <c r="D21" s="7"/>
      <c r="E21" s="18"/>
      <c r="F21" s="23"/>
      <c r="G21" s="7"/>
      <c r="H21" s="59">
        <v>28009.86</v>
      </c>
      <c r="I21" s="7"/>
      <c r="J21" s="7"/>
      <c r="K21" s="7"/>
    </row>
    <row r="22" spans="1:11">
      <c r="A22" s="33" t="s">
        <v>0</v>
      </c>
      <c r="B22" s="33" t="s">
        <v>1</v>
      </c>
      <c r="C22" s="33" t="s">
        <v>2</v>
      </c>
      <c r="D22" s="33" t="s">
        <v>3</v>
      </c>
      <c r="E22" s="53">
        <v>4814690</v>
      </c>
      <c r="F22" s="46">
        <v>41843</v>
      </c>
      <c r="G22" s="33" t="s">
        <v>164</v>
      </c>
      <c r="H22" s="36">
        <v>15.5</v>
      </c>
      <c r="I22" s="33">
        <v>2015</v>
      </c>
      <c r="J22" s="33">
        <v>4</v>
      </c>
      <c r="K22" s="33" t="s">
        <v>132</v>
      </c>
    </row>
    <row r="23" spans="1:11">
      <c r="A23" s="33" t="s">
        <v>0</v>
      </c>
      <c r="B23" s="33" t="s">
        <v>1</v>
      </c>
      <c r="C23" s="33" t="s">
        <v>2</v>
      </c>
      <c r="D23" s="33" t="s">
        <v>3</v>
      </c>
      <c r="E23" s="53" t="s">
        <v>131</v>
      </c>
      <c r="F23" s="46">
        <v>41843</v>
      </c>
      <c r="G23" s="33" t="s">
        <v>164</v>
      </c>
      <c r="H23" s="36">
        <v>0.96</v>
      </c>
      <c r="I23" s="33">
        <v>2015</v>
      </c>
      <c r="J23" s="33">
        <v>4</v>
      </c>
      <c r="K23" s="33" t="s">
        <v>133</v>
      </c>
    </row>
    <row r="24" spans="1:11">
      <c r="A24" s="33" t="s">
        <v>0</v>
      </c>
      <c r="B24" s="33" t="s">
        <v>1</v>
      </c>
      <c r="C24" s="33" t="s">
        <v>2</v>
      </c>
      <c r="D24" s="33" t="s">
        <v>3</v>
      </c>
      <c r="E24" s="53" t="s">
        <v>131</v>
      </c>
      <c r="F24" s="46">
        <v>41843</v>
      </c>
      <c r="G24" s="33" t="s">
        <v>164</v>
      </c>
      <c r="H24" s="36">
        <v>10.88</v>
      </c>
      <c r="I24" s="33">
        <v>2015</v>
      </c>
      <c r="J24" s="33">
        <v>4</v>
      </c>
      <c r="K24" s="33" t="s">
        <v>134</v>
      </c>
    </row>
    <row r="25" spans="1:11">
      <c r="A25" s="33" t="s">
        <v>0</v>
      </c>
      <c r="B25" s="33" t="s">
        <v>1</v>
      </c>
      <c r="C25" s="33" t="s">
        <v>2</v>
      </c>
      <c r="D25" s="33" t="s">
        <v>3</v>
      </c>
      <c r="E25" s="53" t="s">
        <v>131</v>
      </c>
      <c r="F25" s="46">
        <v>41843</v>
      </c>
      <c r="G25" s="33" t="s">
        <v>164</v>
      </c>
      <c r="H25" s="36">
        <v>9.92</v>
      </c>
      <c r="I25" s="33">
        <v>2015</v>
      </c>
      <c r="J25" s="33">
        <v>4</v>
      </c>
      <c r="K25" s="33" t="s">
        <v>135</v>
      </c>
    </row>
    <row r="26" spans="1:11">
      <c r="A26" s="33" t="s">
        <v>0</v>
      </c>
      <c r="B26" s="33" t="s">
        <v>1</v>
      </c>
      <c r="C26" s="33" t="s">
        <v>2</v>
      </c>
      <c r="D26" s="33" t="s">
        <v>3</v>
      </c>
      <c r="E26" s="53" t="s">
        <v>136</v>
      </c>
      <c r="F26" s="46">
        <v>41844</v>
      </c>
      <c r="G26" s="33" t="s">
        <v>164</v>
      </c>
      <c r="H26" s="36">
        <v>111.44</v>
      </c>
      <c r="I26" s="33">
        <v>2015</v>
      </c>
      <c r="J26" s="33">
        <v>4</v>
      </c>
      <c r="K26" s="33" t="s">
        <v>137</v>
      </c>
    </row>
    <row r="27" spans="1:11">
      <c r="A27" s="33" t="s">
        <v>0</v>
      </c>
      <c r="B27" s="33" t="s">
        <v>1</v>
      </c>
      <c r="C27" s="33" t="s">
        <v>2</v>
      </c>
      <c r="D27" s="33" t="s">
        <v>3</v>
      </c>
      <c r="E27" s="53" t="s">
        <v>136</v>
      </c>
      <c r="F27" s="46">
        <v>41844</v>
      </c>
      <c r="G27" s="33" t="s">
        <v>164</v>
      </c>
      <c r="H27" s="36">
        <v>13.44</v>
      </c>
      <c r="I27" s="33">
        <v>2015</v>
      </c>
      <c r="J27" s="33">
        <v>4</v>
      </c>
      <c r="K27" s="33" t="s">
        <v>138</v>
      </c>
    </row>
    <row r="28" spans="1:11">
      <c r="A28" s="33" t="s">
        <v>0</v>
      </c>
      <c r="B28" s="33" t="s">
        <v>1</v>
      </c>
      <c r="C28" s="33" t="s">
        <v>2</v>
      </c>
      <c r="D28" s="33" t="s">
        <v>3</v>
      </c>
      <c r="E28" s="53" t="s">
        <v>139</v>
      </c>
      <c r="F28" s="46">
        <v>41876</v>
      </c>
      <c r="G28" s="33" t="s">
        <v>164</v>
      </c>
      <c r="H28" s="36">
        <v>31.14</v>
      </c>
      <c r="I28" s="33">
        <v>2015</v>
      </c>
      <c r="J28" s="33">
        <v>5</v>
      </c>
      <c r="K28" s="33" t="s">
        <v>140</v>
      </c>
    </row>
    <row r="29" spans="1:11">
      <c r="A29" s="33" t="s">
        <v>0</v>
      </c>
      <c r="B29" s="33" t="s">
        <v>1</v>
      </c>
      <c r="C29" s="33" t="s">
        <v>2</v>
      </c>
      <c r="D29" s="33" t="s">
        <v>3</v>
      </c>
      <c r="E29" s="53" t="s">
        <v>141</v>
      </c>
      <c r="F29" s="46">
        <v>41897</v>
      </c>
      <c r="G29" s="33" t="s">
        <v>164</v>
      </c>
      <c r="H29" s="36">
        <v>3.2</v>
      </c>
      <c r="I29" s="33">
        <v>2015</v>
      </c>
      <c r="J29" s="33">
        <v>6</v>
      </c>
      <c r="K29" s="33" t="s">
        <v>142</v>
      </c>
    </row>
    <row r="30" spans="1:11" ht="15.75">
      <c r="A30" s="7"/>
      <c r="B30" s="7"/>
      <c r="C30" s="7"/>
      <c r="D30" s="7"/>
      <c r="E30" s="18"/>
      <c r="F30" s="23"/>
      <c r="H30" s="58">
        <v>196.48</v>
      </c>
    </row>
    <row r="31" spans="1:11">
      <c r="A31" s="7"/>
      <c r="B31" s="7"/>
      <c r="C31" s="7"/>
      <c r="D31" s="7"/>
      <c r="E31" s="18"/>
      <c r="F31" s="7"/>
      <c r="H31" s="24"/>
    </row>
    <row r="32" spans="1:11">
      <c r="H32" s="24"/>
    </row>
    <row r="33" spans="6:8">
      <c r="F33" s="29">
        <f>SUM(H10,H13,H21,H30)</f>
        <v>187998.94000000003</v>
      </c>
      <c r="H33" s="24"/>
    </row>
    <row r="34" spans="6:8">
      <c r="H34" s="24"/>
    </row>
    <row r="35" spans="6:8">
      <c r="H35" s="24"/>
    </row>
    <row r="36" spans="6:8">
      <c r="H36" s="24"/>
    </row>
    <row r="37" spans="6:8">
      <c r="H37" s="24"/>
    </row>
    <row r="38" spans="6:8">
      <c r="H38" s="2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K42"/>
  <sheetViews>
    <sheetView showGridLines="0" topLeftCell="A5" workbookViewId="0">
      <selection activeCell="H42" sqref="H42"/>
    </sheetView>
  </sheetViews>
  <sheetFormatPr defaultRowHeight="15" outlineLevelRow="2"/>
  <cols>
    <col min="1" max="1" width="11" style="8" bestFit="1" customWidth="1"/>
    <col min="2" max="2" width="23.42578125" style="8" bestFit="1" customWidth="1"/>
    <col min="3" max="3" width="8.140625" style="8" bestFit="1" customWidth="1"/>
    <col min="4" max="4" width="33.140625" style="8" bestFit="1" customWidth="1"/>
    <col min="5" max="5" width="10.28515625" style="8" bestFit="1" customWidth="1"/>
    <col min="6" max="6" width="14.7109375" style="8" bestFit="1" customWidth="1"/>
    <col min="7" max="7" width="28.7109375" style="8" bestFit="1" customWidth="1"/>
    <col min="8" max="8" width="10.85546875" style="64" bestFit="1" customWidth="1"/>
    <col min="9" max="9" width="9.85546875" style="8" bestFit="1" customWidth="1"/>
    <col min="10" max="10" width="6.85546875" style="8" bestFit="1" customWidth="1"/>
    <col min="11" max="11" width="77.42578125" style="8" bestFit="1" customWidth="1"/>
    <col min="12" max="16384" width="9.140625" style="8"/>
  </cols>
  <sheetData>
    <row r="1" spans="1:37" customFormat="1" ht="15.75">
      <c r="A1" s="77" t="s">
        <v>179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7" customFormat="1" ht="15.75" outlineLevel="2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156</v>
      </c>
      <c r="H2" s="60" t="s">
        <v>11</v>
      </c>
      <c r="I2" s="32" t="s">
        <v>12</v>
      </c>
      <c r="J2" s="32" t="s">
        <v>13</v>
      </c>
      <c r="K2" s="32" t="s">
        <v>14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37" ht="15.75" outlineLevel="2">
      <c r="A3" s="33" t="s">
        <v>0</v>
      </c>
      <c r="B3" s="33" t="s">
        <v>1</v>
      </c>
      <c r="C3" s="33" t="s">
        <v>2</v>
      </c>
      <c r="D3" s="33" t="s">
        <v>3</v>
      </c>
      <c r="E3" s="33" t="s">
        <v>157</v>
      </c>
      <c r="F3" s="51">
        <v>40268</v>
      </c>
      <c r="G3" s="33" t="s">
        <v>158</v>
      </c>
      <c r="H3" s="61">
        <v>-476.19</v>
      </c>
      <c r="I3" s="57">
        <v>2010</v>
      </c>
      <c r="J3" s="57">
        <v>12</v>
      </c>
      <c r="K3" s="33" t="s">
        <v>159</v>
      </c>
    </row>
    <row r="4" spans="1:37" ht="15.75" outlineLevel="2">
      <c r="A4" s="33" t="s">
        <v>0</v>
      </c>
      <c r="B4" s="33" t="s">
        <v>1</v>
      </c>
      <c r="C4" s="33" t="s">
        <v>2</v>
      </c>
      <c r="D4" s="33" t="s">
        <v>3</v>
      </c>
      <c r="E4" s="33" t="s">
        <v>160</v>
      </c>
      <c r="F4" s="51">
        <v>40268</v>
      </c>
      <c r="G4" s="33" t="s">
        <v>161</v>
      </c>
      <c r="H4" s="61">
        <v>476.19</v>
      </c>
      <c r="I4" s="57">
        <v>2010</v>
      </c>
      <c r="J4" s="57">
        <v>12</v>
      </c>
      <c r="K4" s="33" t="s">
        <v>162</v>
      </c>
    </row>
    <row r="5" spans="1:37" ht="15.75" outlineLevel="2">
      <c r="A5" s="7"/>
      <c r="B5" s="7"/>
      <c r="C5" s="7"/>
      <c r="D5" s="7"/>
      <c r="E5" s="7"/>
      <c r="F5" s="19"/>
      <c r="G5" s="7"/>
      <c r="H5" s="62">
        <v>0</v>
      </c>
      <c r="I5" s="27"/>
      <c r="J5" s="22"/>
      <c r="K5" s="7"/>
    </row>
    <row r="6" spans="1:37" ht="15.75" outlineLevel="2">
      <c r="A6" s="33" t="s">
        <v>0</v>
      </c>
      <c r="B6" s="33" t="s">
        <v>1</v>
      </c>
      <c r="C6" s="33" t="s">
        <v>2</v>
      </c>
      <c r="D6" s="33" t="s">
        <v>3</v>
      </c>
      <c r="E6" s="33" t="s">
        <v>163</v>
      </c>
      <c r="F6" s="51">
        <v>40275</v>
      </c>
      <c r="G6" s="33" t="s">
        <v>161</v>
      </c>
      <c r="H6" s="63">
        <v>-476.19</v>
      </c>
      <c r="I6" s="57">
        <v>2011</v>
      </c>
      <c r="J6" s="57">
        <v>1</v>
      </c>
      <c r="K6" s="33" t="s">
        <v>162</v>
      </c>
    </row>
    <row r="7" spans="1:37" ht="15.75">
      <c r="A7" s="33" t="s">
        <v>0</v>
      </c>
      <c r="B7" s="33" t="s">
        <v>1</v>
      </c>
      <c r="C7" s="33" t="s">
        <v>2</v>
      </c>
      <c r="D7" s="33" t="s">
        <v>3</v>
      </c>
      <c r="E7" s="33">
        <v>1617344</v>
      </c>
      <c r="F7" s="51">
        <v>40423</v>
      </c>
      <c r="G7" s="33" t="s">
        <v>166</v>
      </c>
      <c r="H7" s="61">
        <v>-800</v>
      </c>
      <c r="I7" s="57">
        <v>2011</v>
      </c>
      <c r="J7" s="57">
        <v>6</v>
      </c>
      <c r="K7" s="33" t="s">
        <v>79</v>
      </c>
    </row>
    <row r="8" spans="1:37" ht="15.75">
      <c r="A8" s="33" t="s">
        <v>0</v>
      </c>
      <c r="B8" s="33" t="s">
        <v>1</v>
      </c>
      <c r="C8" s="33" t="s">
        <v>2</v>
      </c>
      <c r="D8" s="33" t="s">
        <v>3</v>
      </c>
      <c r="E8" s="33" t="s">
        <v>81</v>
      </c>
      <c r="F8" s="51">
        <v>40597</v>
      </c>
      <c r="G8" s="33" t="s">
        <v>161</v>
      </c>
      <c r="H8" s="61">
        <v>-742</v>
      </c>
      <c r="I8" s="57">
        <v>2011</v>
      </c>
      <c r="J8" s="57">
        <v>11</v>
      </c>
      <c r="K8" s="33" t="s">
        <v>178</v>
      </c>
    </row>
    <row r="9" spans="1:37" ht="15.75">
      <c r="A9" s="33" t="s">
        <v>0</v>
      </c>
      <c r="B9" s="33" t="s">
        <v>1</v>
      </c>
      <c r="C9" s="33" t="s">
        <v>2</v>
      </c>
      <c r="D9" s="33" t="s">
        <v>3</v>
      </c>
      <c r="E9" s="33" t="s">
        <v>82</v>
      </c>
      <c r="F9" s="51">
        <v>40633</v>
      </c>
      <c r="G9" s="33" t="s">
        <v>158</v>
      </c>
      <c r="H9" s="61">
        <v>-199756.16</v>
      </c>
      <c r="I9" s="57">
        <v>2011</v>
      </c>
      <c r="J9" s="57">
        <v>12</v>
      </c>
      <c r="K9" s="33" t="s">
        <v>83</v>
      </c>
    </row>
    <row r="10" spans="1:37" ht="15.75">
      <c r="A10" s="7"/>
      <c r="B10" s="7"/>
      <c r="C10" s="7"/>
      <c r="D10" s="7"/>
      <c r="E10" s="7"/>
      <c r="F10" s="19"/>
      <c r="G10" s="7"/>
      <c r="H10" s="62">
        <v>-201774.35</v>
      </c>
      <c r="I10" s="27"/>
      <c r="J10" s="22"/>
      <c r="K10" s="7"/>
    </row>
    <row r="11" spans="1:37" ht="15.7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86</v>
      </c>
      <c r="F11" s="51">
        <v>40709</v>
      </c>
      <c r="G11" s="33" t="s">
        <v>158</v>
      </c>
      <c r="H11" s="63">
        <v>-13891.1</v>
      </c>
      <c r="I11" s="57">
        <v>2012</v>
      </c>
      <c r="J11" s="57">
        <v>3</v>
      </c>
      <c r="K11" s="33" t="s">
        <v>87</v>
      </c>
    </row>
    <row r="12" spans="1:37" ht="15.75">
      <c r="A12" s="33" t="s">
        <v>0</v>
      </c>
      <c r="B12" s="33" t="s">
        <v>1</v>
      </c>
      <c r="C12" s="33" t="s">
        <v>2</v>
      </c>
      <c r="D12" s="33" t="s">
        <v>3</v>
      </c>
      <c r="E12" s="33" t="s">
        <v>175</v>
      </c>
      <c r="F12" s="51">
        <v>40998</v>
      </c>
      <c r="G12" s="51"/>
      <c r="H12" s="63">
        <v>-260</v>
      </c>
      <c r="I12" s="69">
        <v>2012</v>
      </c>
      <c r="J12" s="52">
        <v>12</v>
      </c>
      <c r="K12" s="33" t="s">
        <v>90</v>
      </c>
      <c r="L12" s="7"/>
      <c r="M12" s="7"/>
      <c r="N12" s="7"/>
      <c r="P12" s="21"/>
      <c r="Q12" s="7"/>
      <c r="R12" s="7"/>
      <c r="S12" s="21"/>
      <c r="T12" s="7"/>
      <c r="U12" s="7"/>
      <c r="V12" s="7"/>
      <c r="X12" s="7"/>
      <c r="Y12" s="7"/>
      <c r="Z12" s="21"/>
      <c r="AA12" s="7"/>
      <c r="AB12" s="7"/>
      <c r="AC12" s="7"/>
      <c r="AD12" s="7" t="s">
        <v>165</v>
      </c>
      <c r="AE12" s="7" t="s">
        <v>165</v>
      </c>
      <c r="AF12" s="7" t="s">
        <v>165</v>
      </c>
      <c r="AG12" s="22">
        <v>2012</v>
      </c>
      <c r="AH12" s="22">
        <v>12</v>
      </c>
      <c r="AI12" s="7" t="s">
        <v>90</v>
      </c>
      <c r="AJ12" s="7" t="s">
        <v>91</v>
      </c>
      <c r="AK12" s="7" t="s">
        <v>92</v>
      </c>
    </row>
    <row r="13" spans="1:37" ht="15.75">
      <c r="A13" s="7"/>
      <c r="B13" s="7"/>
      <c r="C13" s="7"/>
      <c r="D13" s="7"/>
      <c r="E13" s="7"/>
      <c r="F13" s="19"/>
      <c r="G13" s="7"/>
      <c r="H13" s="62">
        <v>-14151</v>
      </c>
      <c r="I13" s="27"/>
      <c r="J13" s="22"/>
      <c r="K13" s="7"/>
    </row>
    <row r="14" spans="1:37" ht="15.75">
      <c r="A14" s="33" t="s">
        <v>0</v>
      </c>
      <c r="B14" s="33" t="s">
        <v>1</v>
      </c>
      <c r="C14" s="33" t="s">
        <v>2</v>
      </c>
      <c r="D14" s="33" t="s">
        <v>3</v>
      </c>
      <c r="E14" s="33" t="s">
        <v>94</v>
      </c>
      <c r="F14" s="51">
        <v>41101</v>
      </c>
      <c r="G14" s="33" t="s">
        <v>158</v>
      </c>
      <c r="H14" s="63">
        <v>-1458.41</v>
      </c>
      <c r="I14" s="57">
        <v>2013</v>
      </c>
      <c r="J14" s="57">
        <v>4</v>
      </c>
      <c r="K14" s="33" t="s">
        <v>95</v>
      </c>
    </row>
    <row r="15" spans="1:37" ht="15.75">
      <c r="A15" s="33" t="s">
        <v>0</v>
      </c>
      <c r="B15" s="33" t="s">
        <v>1</v>
      </c>
      <c r="C15" s="33" t="s">
        <v>2</v>
      </c>
      <c r="D15" s="33" t="s">
        <v>3</v>
      </c>
      <c r="E15" s="33">
        <v>525250</v>
      </c>
      <c r="F15" s="51">
        <v>41367</v>
      </c>
      <c r="G15" s="33" t="s">
        <v>161</v>
      </c>
      <c r="H15" s="63">
        <v>-3800</v>
      </c>
      <c r="I15" s="57">
        <v>2013</v>
      </c>
      <c r="J15" s="57">
        <v>12</v>
      </c>
      <c r="K15" s="33" t="s">
        <v>100</v>
      </c>
    </row>
    <row r="16" spans="1:37" ht="15.7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99</v>
      </c>
      <c r="F16" s="51">
        <v>41367</v>
      </c>
      <c r="G16" s="33" t="s">
        <v>161</v>
      </c>
      <c r="H16" s="63">
        <v>-1550</v>
      </c>
      <c r="I16" s="57">
        <v>2013</v>
      </c>
      <c r="J16" s="57">
        <v>12</v>
      </c>
      <c r="K16" s="33" t="s">
        <v>101</v>
      </c>
    </row>
    <row r="17" spans="1:11" ht="15.75">
      <c r="A17" s="7"/>
      <c r="B17" s="7"/>
      <c r="C17" s="7"/>
      <c r="D17" s="7"/>
      <c r="E17" s="7"/>
      <c r="F17" s="19"/>
      <c r="G17" s="7"/>
      <c r="H17" s="62">
        <v>-6808.41</v>
      </c>
      <c r="I17" s="27"/>
      <c r="J17" s="22"/>
      <c r="K17" s="7"/>
    </row>
    <row r="18" spans="1:11" ht="15.75">
      <c r="A18" s="33" t="s">
        <v>0</v>
      </c>
      <c r="B18" s="33" t="s">
        <v>1</v>
      </c>
      <c r="C18" s="33" t="s">
        <v>2</v>
      </c>
      <c r="D18" s="33" t="s">
        <v>3</v>
      </c>
      <c r="E18" s="33" t="s">
        <v>102</v>
      </c>
      <c r="F18" s="51">
        <v>41398</v>
      </c>
      <c r="G18" s="33" t="s">
        <v>161</v>
      </c>
      <c r="H18" s="63">
        <v>-19171.77</v>
      </c>
      <c r="I18" s="57">
        <v>2014</v>
      </c>
      <c r="J18" s="57">
        <v>2</v>
      </c>
      <c r="K18" s="33" t="s">
        <v>103</v>
      </c>
    </row>
    <row r="19" spans="1:11" ht="15.75">
      <c r="A19" s="33" t="s">
        <v>0</v>
      </c>
      <c r="B19" s="33" t="s">
        <v>1</v>
      </c>
      <c r="C19" s="33" t="s">
        <v>2</v>
      </c>
      <c r="D19" s="33" t="s">
        <v>3</v>
      </c>
      <c r="E19" s="33" t="s">
        <v>108</v>
      </c>
      <c r="F19" s="51">
        <v>41452</v>
      </c>
      <c r="G19" s="33" t="s">
        <v>161</v>
      </c>
      <c r="H19" s="61">
        <v>-664.08</v>
      </c>
      <c r="I19" s="57">
        <v>2014</v>
      </c>
      <c r="J19" s="57">
        <v>3</v>
      </c>
      <c r="K19" s="33" t="s">
        <v>109</v>
      </c>
    </row>
    <row r="20" spans="1:11" ht="15.75">
      <c r="A20" s="33" t="s">
        <v>0</v>
      </c>
      <c r="B20" s="33" t="s">
        <v>1</v>
      </c>
      <c r="C20" s="33" t="s">
        <v>2</v>
      </c>
      <c r="D20" s="33" t="s">
        <v>3</v>
      </c>
      <c r="E20" s="33" t="s">
        <v>110</v>
      </c>
      <c r="F20" s="51">
        <v>41460</v>
      </c>
      <c r="G20" s="33" t="s">
        <v>161</v>
      </c>
      <c r="H20" s="61">
        <v>-76353.69</v>
      </c>
      <c r="I20" s="57">
        <v>2014</v>
      </c>
      <c r="J20" s="57">
        <v>4</v>
      </c>
      <c r="K20" s="33" t="s">
        <v>111</v>
      </c>
    </row>
    <row r="21" spans="1:11" ht="15.75">
      <c r="A21" s="33" t="s">
        <v>0</v>
      </c>
      <c r="B21" s="33" t="s">
        <v>1</v>
      </c>
      <c r="C21" s="33" t="s">
        <v>2</v>
      </c>
      <c r="D21" s="33" t="s">
        <v>3</v>
      </c>
      <c r="E21" s="33" t="s">
        <v>112</v>
      </c>
      <c r="F21" s="51">
        <v>41536</v>
      </c>
      <c r="G21" s="33" t="s">
        <v>161</v>
      </c>
      <c r="H21" s="61">
        <v>-14198.48</v>
      </c>
      <c r="I21" s="57">
        <v>2014</v>
      </c>
      <c r="J21" s="57">
        <v>6</v>
      </c>
      <c r="K21" s="33" t="s">
        <v>113</v>
      </c>
    </row>
    <row r="22" spans="1:11" ht="15.75">
      <c r="A22" s="33" t="s">
        <v>0</v>
      </c>
      <c r="B22" s="33" t="s">
        <v>1</v>
      </c>
      <c r="C22" s="33" t="s">
        <v>2</v>
      </c>
      <c r="D22" s="33" t="s">
        <v>3</v>
      </c>
      <c r="E22" s="33" t="s">
        <v>114</v>
      </c>
      <c r="F22" s="51">
        <v>41558</v>
      </c>
      <c r="G22" s="33" t="s">
        <v>161</v>
      </c>
      <c r="H22" s="61">
        <v>-9503.82</v>
      </c>
      <c r="I22" s="57">
        <v>2014</v>
      </c>
      <c r="J22" s="57">
        <v>7</v>
      </c>
      <c r="K22" s="33" t="s">
        <v>115</v>
      </c>
    </row>
    <row r="23" spans="1:11" ht="15.75">
      <c r="A23" s="7"/>
      <c r="B23" s="7"/>
      <c r="C23" s="7"/>
      <c r="D23" s="7"/>
      <c r="E23" s="7"/>
      <c r="F23" s="19"/>
      <c r="G23" s="7"/>
      <c r="H23" s="62">
        <v>-119891.84</v>
      </c>
      <c r="I23" s="27"/>
      <c r="J23" s="22"/>
      <c r="K23" s="7"/>
    </row>
    <row r="24" spans="1:11" ht="15.75">
      <c r="A24" s="33" t="s">
        <v>0</v>
      </c>
      <c r="B24" s="33" t="s">
        <v>1</v>
      </c>
      <c r="C24" s="33" t="s">
        <v>2</v>
      </c>
      <c r="D24" s="33" t="s">
        <v>3</v>
      </c>
      <c r="E24" s="33" t="s">
        <v>127</v>
      </c>
      <c r="F24" s="51">
        <v>41744</v>
      </c>
      <c r="G24" s="33" t="s">
        <v>161</v>
      </c>
      <c r="H24" s="63">
        <v>-101933.85</v>
      </c>
      <c r="I24" s="57">
        <v>2015</v>
      </c>
      <c r="J24" s="57">
        <v>1</v>
      </c>
      <c r="K24" s="33" t="s">
        <v>128</v>
      </c>
    </row>
    <row r="25" spans="1:11" ht="15.75">
      <c r="A25" s="33" t="s">
        <v>0</v>
      </c>
      <c r="B25" s="33" t="s">
        <v>1</v>
      </c>
      <c r="C25" s="33" t="s">
        <v>2</v>
      </c>
      <c r="D25" s="33" t="s">
        <v>3</v>
      </c>
      <c r="E25" s="33" t="s">
        <v>129</v>
      </c>
      <c r="F25" s="51">
        <v>41767</v>
      </c>
      <c r="G25" s="33" t="s">
        <v>161</v>
      </c>
      <c r="H25" s="61">
        <v>-20514.009999999998</v>
      </c>
      <c r="I25" s="57">
        <v>2015</v>
      </c>
      <c r="J25" s="57">
        <v>2</v>
      </c>
      <c r="K25" s="33" t="s">
        <v>130</v>
      </c>
    </row>
    <row r="26" spans="1:11">
      <c r="H26" s="62">
        <v>-122447.86</v>
      </c>
      <c r="I26" s="27"/>
    </row>
    <row r="28" spans="1:11">
      <c r="F28" s="8">
        <f>SUM(H10,H13,H17,H23,H26)</f>
        <v>-465073.45999999996</v>
      </c>
    </row>
    <row r="35" spans="8:8">
      <c r="H35" s="61">
        <v>-199756.16</v>
      </c>
    </row>
    <row r="36" spans="8:8">
      <c r="H36" s="61">
        <v>-476.19</v>
      </c>
    </row>
    <row r="37" spans="8:8">
      <c r="H37" s="61">
        <v>476.19</v>
      </c>
    </row>
    <row r="38" spans="8:8">
      <c r="H38" s="62">
        <v>0</v>
      </c>
    </row>
    <row r="39" spans="8:8">
      <c r="H39" s="63">
        <v>-476.19</v>
      </c>
    </row>
    <row r="40" spans="8:8">
      <c r="H40" s="61">
        <v>-800</v>
      </c>
    </row>
    <row r="41" spans="8:8">
      <c r="H41" s="61">
        <v>-742</v>
      </c>
    </row>
    <row r="42" spans="8:8">
      <c r="H42" s="61">
        <f>SUM(H35:H41)</f>
        <v>-201774.35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Tree planting</vt:lpstr>
      <vt:lpstr>Consultants</vt:lpstr>
      <vt:lpstr>Fencing</vt:lpstr>
      <vt:lpstr>Herbicides</vt:lpstr>
      <vt:lpstr>Deer Management</vt:lpstr>
      <vt:lpstr>Other Expenditure</vt:lpstr>
      <vt:lpstr> Income</vt:lpstr>
      <vt:lpstr>Sheet1</vt:lpstr>
    </vt:vector>
  </TitlesOfParts>
  <Company>Aberdeen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Craig</dc:creator>
  <cp:lastModifiedBy>user</cp:lastModifiedBy>
  <cp:lastPrinted>2015-08-20T17:22:03Z</cp:lastPrinted>
  <dcterms:created xsi:type="dcterms:W3CDTF">2015-06-25T09:11:47Z</dcterms:created>
  <dcterms:modified xsi:type="dcterms:W3CDTF">2015-08-22T12:49:54Z</dcterms:modified>
</cp:coreProperties>
</file>